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255" activeTab="4"/>
  </bookViews>
  <sheets>
    <sheet name="組合せ試合会場" sheetId="1" r:id="rId1"/>
    <sheet name="大会1日目対戦表（プランA）" sheetId="2" r:id="rId2"/>
    <sheet name="大会1日目対戦表 (プランB)" sheetId="3" r:id="rId3"/>
    <sheet name="大会1日目勝敗表" sheetId="4" r:id="rId4"/>
    <sheet name="大会２日目対戦表" sheetId="5" r:id="rId5"/>
    <sheet name="大会２日目勝敗表" sheetId="6" r:id="rId6"/>
    <sheet name="ﾌｨｰﾙﾄﾞ図" sheetId="7" r:id="rId7"/>
    <sheet name="地図１" sheetId="8" r:id="rId8"/>
    <sheet name="Sheet1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<sst xmlns="http://schemas.openxmlformats.org/spreadsheetml/2006/main" count="451" uniqueCount="176">
  <si>
    <t>試合時間</t>
  </si>
  <si>
    <t>対戦</t>
  </si>
  <si>
    <t>勝</t>
  </si>
  <si>
    <t>負</t>
  </si>
  <si>
    <t>分</t>
  </si>
  <si>
    <t>勝点</t>
  </si>
  <si>
    <t>得点</t>
  </si>
  <si>
    <t>失点</t>
  </si>
  <si>
    <t>得失差</t>
  </si>
  <si>
    <t>順位</t>
  </si>
  <si>
    <t>Ｄブロック</t>
  </si>
  <si>
    <t>－</t>
  </si>
  <si>
    <t>本部</t>
  </si>
  <si>
    <t>Ｆブロック</t>
  </si>
  <si>
    <t>Ａブロック</t>
  </si>
  <si>
    <t>ー</t>
  </si>
  <si>
    <t>Ｂブロック</t>
  </si>
  <si>
    <t>Ｃブロック</t>
  </si>
  <si>
    <t>Ｅブロック</t>
  </si>
  <si>
    <t>a</t>
  </si>
  <si>
    <t>b</t>
  </si>
  <si>
    <t>c</t>
  </si>
  <si>
    <t>Ａ</t>
  </si>
  <si>
    <t>２位リーグ</t>
  </si>
  <si>
    <t>Ｂ</t>
  </si>
  <si>
    <t>半径１ｍ</t>
  </si>
  <si>
    <t>－</t>
  </si>
  <si>
    <t>１．大会１日目　　予選リーグ　　組合せ及び試合会場</t>
  </si>
  <si>
    <t>２．大会２日目　　順位別リーグ　　組合せ及び試合会場</t>
  </si>
  <si>
    <t>Ｊブロック</t>
  </si>
  <si>
    <t>Ｈブロック</t>
  </si>
  <si>
    <t>Ｇブロック</t>
  </si>
  <si>
    <t>Ｉ　ブロック</t>
  </si>
  <si>
    <t>順位別リーグ</t>
  </si>
  <si>
    <t>順位別ブロック</t>
  </si>
  <si>
    <t>１位リーグ</t>
  </si>
  <si>
    <t>１次リーグの各ブロック別順位</t>
  </si>
  <si>
    <t>補助審判</t>
  </si>
  <si>
    <t>ベンチ</t>
  </si>
  <si>
    <t>６８ｍ</t>
  </si>
  <si>
    <t>　　　　　　　　　　交代ゾーン</t>
  </si>
  <si>
    <t xml:space="preserve">             　０．３ｍ</t>
  </si>
  <si>
    <t xml:space="preserve">                      ３m</t>
  </si>
  <si>
    <t>　３m</t>
  </si>
  <si>
    <t>12ｍ</t>
  </si>
  <si>
    <t>7ｍ</t>
  </si>
  <si>
    <t>７ｍ</t>
  </si>
  <si>
    <t>　　８ｍ</t>
  </si>
  <si>
    <t>４ｍ</t>
  </si>
  <si>
    <t>1ｍ</t>
  </si>
  <si>
    <t>コーナーアーク</t>
  </si>
  <si>
    <t>ﾌｨｰﾙﾄﾞの対角線</t>
  </si>
  <si>
    <t>Ｄ</t>
  </si>
  <si>
    <t>Ｆ</t>
  </si>
  <si>
    <t>Ｋブロック</t>
  </si>
  <si>
    <t>Ｌブロック</t>
  </si>
  <si>
    <t xml:space="preserve"> 大会１日目　予選リーグ組合せ及び審判割当</t>
  </si>
  <si>
    <t>大会２日目　　順位別リーグ　組合せ　及び　審判割当</t>
  </si>
  <si>
    <t>大会１日目　（予選リーグ）　勝敗表　</t>
  </si>
  <si>
    <t>幹事チーム</t>
  </si>
  <si>
    <t>並木ＦＣ</t>
  </si>
  <si>
    <t>Ｅ</t>
  </si>
  <si>
    <t>9:30
～10:05</t>
  </si>
  <si>
    <t>10:15
～10:50</t>
  </si>
  <si>
    <t>11:05
～11:40</t>
  </si>
  <si>
    <t>－</t>
  </si>
  <si>
    <t>―　３　―</t>
  </si>
  <si>
    <t>ー　４　ー</t>
  </si>
  <si>
    <t>ー　５ ー</t>
  </si>
  <si>
    <t>ー　６　ー</t>
  </si>
  <si>
    <t>－　８　－</t>
  </si>
  <si>
    <t>副審</t>
  </si>
  <si>
    <t>４６ｍ</t>
  </si>
  <si>
    <t>８２ｍ１０ｃｍ</t>
  </si>
  <si>
    <t>9:30
～10:05</t>
  </si>
  <si>
    <t>10:10
～10:45</t>
  </si>
  <si>
    <t>10:50
～11:25</t>
  </si>
  <si>
    <t>11:30
～12:05</t>
  </si>
  <si>
    <t>12:10
～12:45</t>
  </si>
  <si>
    <t>12:50
～13:25</t>
  </si>
  <si>
    <t>13:40
～14:15</t>
  </si>
  <si>
    <t>14:20
～14:55</t>
  </si>
  <si>
    <t>15:00
～15:35</t>
  </si>
  <si>
    <t>同点時　延長・PK戦あり</t>
  </si>
  <si>
    <t>同点時　延長・PK戦あり</t>
  </si>
  <si>
    <t>吉沼FCﾌﾟﾘﾏｰﾘｵ</t>
  </si>
  <si>
    <t>セキショウチャレンジ
スタジアムⅠ</t>
  </si>
  <si>
    <t>セキショウチャレンジ
スタジアムⅡ</t>
  </si>
  <si>
    <t>桜FC</t>
  </si>
  <si>
    <t>高崎ＳＳＳ</t>
  </si>
  <si>
    <t>FC大穂パルセンテ</t>
  </si>
  <si>
    <t>つくばｽﾎﾟｰﾂｸﾗﾌﾞ</t>
  </si>
  <si>
    <t>FC北条</t>
  </si>
  <si>
    <t>MAENO D2C SSS</t>
  </si>
  <si>
    <t>つくばJr.FC</t>
  </si>
  <si>
    <t>大穂東SC</t>
  </si>
  <si>
    <t>二の宮FC</t>
  </si>
  <si>
    <t>手代木SC</t>
  </si>
  <si>
    <t>３位リーグ</t>
  </si>
  <si>
    <t>※順位別リーグ　…　１次リーグのＡ～Ｆ各ブロックの順位別に１位～３位毎に、３チームずつ２ブロックに分け、総当りのリーグ戦を実施する。</t>
  </si>
  <si>
    <t>　　　順位別リーグの結果により、順位決定戦を実施する。</t>
  </si>
  <si>
    <t>※順位決定戦　…　順位別リーグのＧ～Ｌ各ブロックの１位～３位チーム同士で、順位別リーグのなかで、順位決定戦を実施する。</t>
  </si>
  <si>
    <t>主審・四審</t>
  </si>
  <si>
    <t>11:50
～12:25</t>
  </si>
  <si>
    <t>12:25
～13:25</t>
  </si>
  <si>
    <t>13:25
～14:00</t>
  </si>
  <si>
    <t>14:10
～14:45</t>
  </si>
  <si>
    <t>昼　　　食</t>
  </si>
  <si>
    <t>Ｇ１位</t>
  </si>
  <si>
    <t>Ｈ１位</t>
  </si>
  <si>
    <t>Ｇ２位</t>
  </si>
  <si>
    <t>Ｈ２位</t>
  </si>
  <si>
    <t>Ｈ３位</t>
  </si>
  <si>
    <t>Ｇ３位</t>
  </si>
  <si>
    <t>Ｉ　１位</t>
  </si>
  <si>
    <t>Ｉ　３位</t>
  </si>
  <si>
    <t>Ｊ３位</t>
  </si>
  <si>
    <t>Ｉ　２位</t>
  </si>
  <si>
    <t>Ｊ２位</t>
  </si>
  <si>
    <t>同点時　延長・PK戦あり</t>
  </si>
  <si>
    <t>Ｊ１位</t>
  </si>
  <si>
    <t>Ｋ１位</t>
  </si>
  <si>
    <t>Ｋ３位</t>
  </si>
  <si>
    <t>Ｌ３位</t>
  </si>
  <si>
    <t>Ｋ２位</t>
  </si>
  <si>
    <t>Ｌ２位</t>
  </si>
  <si>
    <t>Ｌ１位</t>
  </si>
  <si>
    <t>Ｇ</t>
  </si>
  <si>
    <t>Ｈ</t>
  </si>
  <si>
    <t>Ｉ ブロック</t>
  </si>
  <si>
    <t xml:space="preserve">Ｉ </t>
  </si>
  <si>
    <t>Ｊ</t>
  </si>
  <si>
    <t>Ｋ</t>
  </si>
  <si>
    <t>Ｌ</t>
  </si>
  <si>
    <t>大会２日目　（予選リーグ）　勝敗表　</t>
  </si>
  <si>
    <t>＜１位リーグ＞</t>
  </si>
  <si>
    <t>＜２位リーグ＞</t>
  </si>
  <si>
    <t>＜３位リーグ＞</t>
  </si>
  <si>
    <t>REGISTAつくば</t>
  </si>
  <si>
    <t>＜Ａ，Ｂロック＞</t>
  </si>
  <si>
    <t>＜Ｃ，Ｄブロック＞</t>
  </si>
  <si>
    <t>＜Ｅ，Ｆブロック＞</t>
  </si>
  <si>
    <t>スポーツフィールド</t>
  </si>
  <si>
    <t>ー　７ ー</t>
  </si>
  <si>
    <t>10/20,27実施の場合</t>
  </si>
  <si>
    <t>11/2実施の場合</t>
  </si>
  <si>
    <t>茎崎運動個上運Ⅰ</t>
  </si>
  <si>
    <t>茎崎運動公園Ⅱ</t>
  </si>
  <si>
    <t>茎崎運動公園Ⅲ</t>
  </si>
  <si>
    <t>10/27実施の場合</t>
  </si>
  <si>
    <t>11/2,10実施の場合</t>
  </si>
  <si>
    <t>吾妻ＳＣ</t>
  </si>
  <si>
    <t>竹園東ＦＣ・B</t>
  </si>
  <si>
    <t>茎崎ﾌﾞﾚｲｽﾞFC</t>
  </si>
  <si>
    <t>東光台SC</t>
  </si>
  <si>
    <t>竹園東ＦＣ・A</t>
  </si>
  <si>
    <t>（10/20,27実施～ｾｷｼｮｳﾁｬﾚﾝｼﾞｽﾀｼﾞｱﾑⅠ　11/2実施～茎崎運動公園Ⅰ）</t>
  </si>
  <si>
    <t>（10/20,27実施～ｾｷｼｮｳﾁｬﾚﾝｼﾞｽﾀｼﾞｱﾑⅡ　11/2実施～茎崎運動公園Ⅱ）</t>
  </si>
  <si>
    <t>（10/20,27実施～ｽﾎﾟｰﾂﾌｨｰﾙﾄﾞ　　11/2実施～茎崎運動公園Ⅲ）</t>
  </si>
  <si>
    <t>第２７回つくば市低学年大会　フィールド図</t>
  </si>
  <si>
    <t>－９－</t>
  </si>
  <si>
    <t>茎崎運動公園Ⅰ</t>
  </si>
  <si>
    <t>＜１位リーグ　Ｇ，Ｈブロック＞　（ﾁｬﾚﾝｼﾞｽﾀｼﾞｱﾑⅠ）</t>
  </si>
  <si>
    <t>＜２位リーグ　Ｉ　，Ｊブロック＞　（ﾁｬﾚﾝｼﾞｽﾀｼﾞｱﾑⅡ）</t>
  </si>
  <si>
    <t>＜３位リーグ　Ｋ，Ｌブロック＞　（ｽﾎﾟｰﾂﾌｨｰﾙﾄﾞ）</t>
  </si>
  <si>
    <t>＜全ブロック＞</t>
  </si>
  <si>
    <t>10:10
～10:45</t>
  </si>
  <si>
    <t>ｾｷｼｮｳﾁｬﾚﾝｼﾞｽﾀｼﾞｱﾑⅠ</t>
  </si>
  <si>
    <t>ｾｷｼｮｳﾁｬﾚﾝｼﾞｽﾀｼﾞｱﾑⅡ</t>
  </si>
  <si>
    <t>10:50
～11:25</t>
  </si>
  <si>
    <t>11:30
～12:05</t>
  </si>
  <si>
    <t>12:10
～12:45</t>
  </si>
  <si>
    <t>12:50
～13:25</t>
  </si>
  <si>
    <t>13:30
～14:05</t>
  </si>
  <si>
    <t>14:10
～14:45</t>
  </si>
  <si>
    <t>14:50
～15:25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</si>
</sst>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;&quot;△ &quot;0"/>
    <numFmt numFmtId="201" formatCode="#,##0_ ;[Red]\-#,##0\ "/>
    <numFmt numFmtId="202" formatCode="#,##0;&quot;△ &quot;#,##0"/>
    <numFmt numFmtId="203" formatCode="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i/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14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24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mediumGray"/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tted"/>
      <top style="double"/>
      <bottom style="thin"/>
    </border>
    <border>
      <left style="double"/>
      <right style="dotted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tted"/>
      <right style="dotted"/>
      <top style="double"/>
      <bottom style="thin"/>
    </border>
    <border>
      <left style="dotted"/>
      <right style="dotted"/>
      <top style="thin"/>
      <bottom style="thin"/>
    </border>
    <border>
      <left style="dotted"/>
      <right style="double"/>
      <top style="double"/>
      <bottom style="thin"/>
    </border>
    <border>
      <left style="dotted"/>
      <right style="double"/>
      <top style="thin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dashed"/>
    </border>
    <border>
      <left style="dotted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 style="thin"/>
      <bottom>
        <color indexed="63"/>
      </bottom>
    </border>
    <border diagonalDown="1">
      <left>
        <color indexed="63"/>
      </left>
      <right style="double"/>
      <top style="thin"/>
      <bottom style="thin"/>
      <diagonal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64">
      <alignment/>
      <protection/>
    </xf>
    <xf numFmtId="0" fontId="4" fillId="0" borderId="0" xfId="64" applyFont="1" applyAlignment="1">
      <alignment horizontal="center"/>
      <protection/>
    </xf>
    <xf numFmtId="0" fontId="0" fillId="24" borderId="0" xfId="64" applyFont="1" applyFill="1" applyBorder="1" applyAlignment="1">
      <alignment horizontal="center"/>
      <protection/>
    </xf>
    <xf numFmtId="0" fontId="0" fillId="24" borderId="0" xfId="64" applyFont="1" applyFill="1" applyAlignment="1">
      <alignment horizontal="center"/>
      <protection/>
    </xf>
    <xf numFmtId="0" fontId="0" fillId="0" borderId="0" xfId="64" applyFont="1" applyFill="1" applyAlignment="1">
      <alignment horizontal="center"/>
      <protection/>
    </xf>
    <xf numFmtId="0" fontId="1" fillId="0" borderId="0" xfId="64" applyFont="1" applyBorder="1" applyAlignment="1">
      <alignment horizontal="center" vertical="center"/>
      <protection/>
    </xf>
    <xf numFmtId="0" fontId="1" fillId="0" borderId="16" xfId="64" applyFont="1" applyBorder="1" applyAlignment="1">
      <alignment horizontal="center" vertical="center"/>
      <protection/>
    </xf>
    <xf numFmtId="0" fontId="0" fillId="0" borderId="17" xfId="64" applyBorder="1">
      <alignment/>
      <protection/>
    </xf>
    <xf numFmtId="0" fontId="0" fillId="0" borderId="18" xfId="64" applyBorder="1">
      <alignment/>
      <protection/>
    </xf>
    <xf numFmtId="0" fontId="10" fillId="0" borderId="18" xfId="64" applyFont="1" applyBorder="1">
      <alignment/>
      <protection/>
    </xf>
    <xf numFmtId="0" fontId="0" fillId="0" borderId="19" xfId="64" applyBorder="1">
      <alignment/>
      <protection/>
    </xf>
    <xf numFmtId="0" fontId="0" fillId="0" borderId="20" xfId="64" applyBorder="1">
      <alignment/>
      <protection/>
    </xf>
    <xf numFmtId="0" fontId="0" fillId="0" borderId="0" xfId="64" applyBorder="1">
      <alignment/>
      <protection/>
    </xf>
    <xf numFmtId="0" fontId="0" fillId="0" borderId="21" xfId="64" applyBorder="1">
      <alignment/>
      <protection/>
    </xf>
    <xf numFmtId="0" fontId="0" fillId="0" borderId="22" xfId="64" applyBorder="1">
      <alignment/>
      <protection/>
    </xf>
    <xf numFmtId="0" fontId="0" fillId="0" borderId="0" xfId="64" applyAlignment="1">
      <alignment vertical="center"/>
      <protection/>
    </xf>
    <xf numFmtId="0" fontId="1" fillId="25" borderId="23" xfId="64" applyFont="1" applyFill="1" applyBorder="1">
      <alignment/>
      <protection/>
    </xf>
    <xf numFmtId="0" fontId="1" fillId="0" borderId="24" xfId="64" applyFont="1" applyBorder="1">
      <alignment/>
      <protection/>
    </xf>
    <xf numFmtId="0" fontId="1" fillId="0" borderId="0" xfId="64" applyFont="1" applyBorder="1">
      <alignment/>
      <protection/>
    </xf>
    <xf numFmtId="0" fontId="1" fillId="0" borderId="21" xfId="64" applyFont="1" applyBorder="1">
      <alignment/>
      <protection/>
    </xf>
    <xf numFmtId="0" fontId="6" fillId="0" borderId="21" xfId="64" applyFont="1" applyBorder="1" applyAlignment="1">
      <alignment horizontal="right"/>
      <protection/>
    </xf>
    <xf numFmtId="0" fontId="9" fillId="0" borderId="25" xfId="64" applyFont="1" applyBorder="1" applyAlignment="1">
      <alignment vertical="center"/>
      <protection/>
    </xf>
    <xf numFmtId="0" fontId="0" fillId="0" borderId="26" xfId="64" applyBorder="1" applyAlignment="1">
      <alignment/>
      <protection/>
    </xf>
    <xf numFmtId="0" fontId="1" fillId="25" borderId="27" xfId="64" applyFont="1" applyFill="1" applyBorder="1">
      <alignment/>
      <protection/>
    </xf>
    <xf numFmtId="0" fontId="1" fillId="25" borderId="28" xfId="64" applyFont="1" applyFill="1" applyBorder="1">
      <alignment/>
      <protection/>
    </xf>
    <xf numFmtId="0" fontId="0" fillId="0" borderId="24" xfId="64" applyBorder="1">
      <alignment/>
      <protection/>
    </xf>
    <xf numFmtId="0" fontId="0" fillId="0" borderId="14" xfId="64" applyBorder="1">
      <alignment/>
      <protection/>
    </xf>
    <xf numFmtId="0" fontId="0" fillId="0" borderId="29" xfId="64" applyBorder="1">
      <alignment/>
      <protection/>
    </xf>
    <xf numFmtId="0" fontId="1" fillId="25" borderId="30" xfId="64" applyFont="1" applyFill="1" applyBorder="1">
      <alignment/>
      <protection/>
    </xf>
    <xf numFmtId="0" fontId="0" fillId="0" borderId="31" xfId="64" applyBorder="1">
      <alignment/>
      <protection/>
    </xf>
    <xf numFmtId="0" fontId="9" fillId="0" borderId="32" xfId="64" applyFont="1" applyBorder="1" applyAlignment="1">
      <alignment vertical="center"/>
      <protection/>
    </xf>
    <xf numFmtId="0" fontId="9" fillId="0" borderId="20" xfId="64" applyFont="1" applyBorder="1" applyAlignment="1">
      <alignment vertical="top"/>
      <protection/>
    </xf>
    <xf numFmtId="0" fontId="0" fillId="0" borderId="33" xfId="64" applyBorder="1">
      <alignment/>
      <protection/>
    </xf>
    <xf numFmtId="0" fontId="0" fillId="0" borderId="16" xfId="64" applyBorder="1">
      <alignment/>
      <protection/>
    </xf>
    <xf numFmtId="0" fontId="0" fillId="0" borderId="34" xfId="64" applyBorder="1">
      <alignment/>
      <protection/>
    </xf>
    <xf numFmtId="0" fontId="9" fillId="0" borderId="0" xfId="64" applyFont="1">
      <alignment/>
      <protection/>
    </xf>
    <xf numFmtId="0" fontId="9" fillId="0" borderId="0" xfId="64" applyFont="1" applyAlignment="1">
      <alignment horizontal="left"/>
      <protection/>
    </xf>
    <xf numFmtId="0" fontId="0" fillId="0" borderId="10" xfId="0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shrinkToFit="1"/>
    </xf>
    <xf numFmtId="0" fontId="1" fillId="0" borderId="19" xfId="64" applyFont="1" applyBorder="1" applyAlignment="1">
      <alignment/>
      <protection/>
    </xf>
    <xf numFmtId="0" fontId="1" fillId="0" borderId="18" xfId="64" applyFont="1" applyBorder="1">
      <alignment/>
      <protection/>
    </xf>
    <xf numFmtId="0" fontId="0" fillId="0" borderId="0" xfId="64" applyBorder="1" applyAlignment="1">
      <alignment horizontal="center"/>
      <protection/>
    </xf>
    <xf numFmtId="0" fontId="0" fillId="0" borderId="0" xfId="64" applyAlignment="1">
      <alignment horizontal="center"/>
      <protection/>
    </xf>
    <xf numFmtId="0" fontId="1" fillId="0" borderId="0" xfId="64" applyFont="1" applyAlignment="1">
      <alignment horizontal="right" vertical="top"/>
      <protection/>
    </xf>
    <xf numFmtId="0" fontId="5" fillId="0" borderId="48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0" borderId="0" xfId="63">
      <alignment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0" xfId="63" applyFont="1">
      <alignment vertical="center"/>
      <protection/>
    </xf>
    <xf numFmtId="0" fontId="4" fillId="0" borderId="45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4" xfId="0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200" fontId="28" fillId="0" borderId="28" xfId="0" applyNumberFormat="1" applyFont="1" applyBorder="1" applyAlignment="1">
      <alignment horizontal="center" vertical="center" shrinkToFit="1"/>
    </xf>
    <xf numFmtId="0" fontId="28" fillId="0" borderId="58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 shrinkToFit="1"/>
    </xf>
    <xf numFmtId="200" fontId="28" fillId="0" borderId="56" xfId="0" applyNumberFormat="1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textRotation="180"/>
    </xf>
    <xf numFmtId="0" fontId="7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28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26" borderId="58" xfId="0" applyFont="1" applyFill="1" applyBorder="1" applyAlignment="1">
      <alignment horizontal="center" vertical="center" shrinkToFit="1"/>
    </xf>
    <xf numFmtId="0" fontId="35" fillId="0" borderId="0" xfId="65" applyFont="1" applyAlignment="1">
      <alignment horizontal="left"/>
      <protection/>
    </xf>
    <xf numFmtId="0" fontId="0" fillId="0" borderId="0" xfId="65">
      <alignment/>
      <protection/>
    </xf>
    <xf numFmtId="0" fontId="5" fillId="0" borderId="25" xfId="0" applyFont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8" fillId="0" borderId="46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50" xfId="0" applyFont="1" applyBorder="1" applyAlignment="1">
      <alignment horizontal="center" vertical="center" wrapText="1" shrinkToFit="1"/>
    </xf>
    <xf numFmtId="0" fontId="8" fillId="0" borderId="51" xfId="0" applyFont="1" applyBorder="1" applyAlignment="1">
      <alignment horizontal="center" vertical="center" wrapText="1" shrinkToFit="1"/>
    </xf>
    <xf numFmtId="0" fontId="8" fillId="0" borderId="53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wrapText="1" shrinkToFit="1"/>
    </xf>
    <xf numFmtId="0" fontId="8" fillId="0" borderId="52" xfId="0" applyFont="1" applyBorder="1" applyAlignment="1">
      <alignment horizontal="center" vertical="center" wrapText="1" shrinkToFit="1"/>
    </xf>
    <xf numFmtId="0" fontId="8" fillId="0" borderId="44" xfId="0" applyFont="1" applyBorder="1" applyAlignment="1">
      <alignment horizontal="center" vertical="center" wrapText="1" shrinkToFit="1"/>
    </xf>
    <xf numFmtId="0" fontId="8" fillId="0" borderId="43" xfId="0" applyFont="1" applyBorder="1" applyAlignment="1">
      <alignment horizontal="center" vertical="center" wrapText="1" shrinkToFit="1"/>
    </xf>
    <xf numFmtId="0" fontId="8" fillId="0" borderId="42" xfId="0" applyFont="1" applyBorder="1" applyAlignment="1">
      <alignment horizontal="center" vertical="center" wrapText="1" shrinkToFit="1"/>
    </xf>
    <xf numFmtId="0" fontId="8" fillId="0" borderId="45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vertical="center" wrapText="1" shrinkToFit="1"/>
    </xf>
    <xf numFmtId="0" fontId="8" fillId="0" borderId="44" xfId="0" applyFont="1" applyBorder="1" applyAlignment="1">
      <alignment vertical="center" wrapText="1" shrinkToFit="1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center" textRotation="180"/>
    </xf>
    <xf numFmtId="0" fontId="8" fillId="0" borderId="3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203" fontId="28" fillId="0" borderId="56" xfId="0" applyNumberFormat="1" applyFont="1" applyBorder="1" applyAlignment="1">
      <alignment horizontal="center" vertical="center"/>
    </xf>
    <xf numFmtId="203" fontId="28" fillId="0" borderId="28" xfId="0" applyNumberFormat="1" applyFont="1" applyBorder="1" applyAlignment="1">
      <alignment horizontal="center" vertical="center" shrinkToFit="1"/>
    </xf>
    <xf numFmtId="0" fontId="4" fillId="26" borderId="40" xfId="0" applyFont="1" applyFill="1" applyBorder="1" applyAlignment="1">
      <alignment horizontal="center" vertical="center"/>
    </xf>
    <xf numFmtId="0" fontId="4" fillId="26" borderId="59" xfId="0" applyFont="1" applyFill="1" applyBorder="1" applyAlignment="1">
      <alignment horizontal="center" vertical="center"/>
    </xf>
    <xf numFmtId="0" fontId="4" fillId="26" borderId="60" xfId="0" applyFont="1" applyFill="1" applyBorder="1" applyAlignment="1">
      <alignment horizontal="center" vertical="center"/>
    </xf>
    <xf numFmtId="0" fontId="4" fillId="26" borderId="61" xfId="0" applyFont="1" applyFill="1" applyBorder="1" applyAlignment="1">
      <alignment horizontal="center" vertical="center"/>
    </xf>
    <xf numFmtId="0" fontId="4" fillId="26" borderId="70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wrapText="1" shrinkToFit="1"/>
    </xf>
    <xf numFmtId="0" fontId="4" fillId="0" borderId="7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textRotation="180"/>
    </xf>
    <xf numFmtId="0" fontId="28" fillId="0" borderId="79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left" vertical="center" shrinkToFit="1"/>
    </xf>
    <xf numFmtId="0" fontId="0" fillId="0" borderId="81" xfId="0" applyBorder="1" applyAlignment="1">
      <alignment horizontal="center" vertical="center" textRotation="180"/>
    </xf>
    <xf numFmtId="0" fontId="7" fillId="0" borderId="25" xfId="0" applyFont="1" applyBorder="1" applyAlignment="1">
      <alignment horizontal="left" vertical="center" shrinkToFit="1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0" fontId="6" fillId="0" borderId="8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9" fillId="0" borderId="20" xfId="64" applyFont="1" applyBorder="1" applyAlignment="1">
      <alignment horizontal="left" vertical="center"/>
      <protection/>
    </xf>
    <xf numFmtId="0" fontId="9" fillId="0" borderId="89" xfId="64" applyFont="1" applyBorder="1" applyAlignment="1">
      <alignment horizontal="left" vertical="center"/>
      <protection/>
    </xf>
    <xf numFmtId="0" fontId="9" fillId="0" borderId="20" xfId="64" applyFont="1" applyBorder="1" applyAlignment="1">
      <alignment horizontal="center"/>
      <protection/>
    </xf>
    <xf numFmtId="0" fontId="9" fillId="0" borderId="21" xfId="64" applyFont="1" applyBorder="1" applyAlignment="1">
      <alignment horizontal="center"/>
      <protection/>
    </xf>
    <xf numFmtId="0" fontId="9" fillId="0" borderId="0" xfId="64" applyFont="1" applyAlignment="1">
      <alignment horizontal="center" vertical="center"/>
      <protection/>
    </xf>
    <xf numFmtId="0" fontId="1" fillId="0" borderId="14" xfId="64" applyFont="1" applyBorder="1" applyAlignment="1">
      <alignment horizontal="center" vertical="center"/>
      <protection/>
    </xf>
    <xf numFmtId="0" fontId="1" fillId="0" borderId="0" xfId="64" applyFont="1" applyBorder="1" applyAlignment="1">
      <alignment horizontal="center" vertical="center"/>
      <protection/>
    </xf>
    <xf numFmtId="49" fontId="0" fillId="0" borderId="0" xfId="63" applyNumberFormat="1" applyAlignment="1">
      <alignment horizontal="center" vertical="center"/>
      <protection/>
    </xf>
    <xf numFmtId="49" fontId="0" fillId="0" borderId="0" xfId="64" applyNumberFormat="1" applyFont="1" applyAlignment="1">
      <alignment horizontal="center"/>
      <protection/>
    </xf>
    <xf numFmtId="49" fontId="0" fillId="0" borderId="0" xfId="64" applyNumberFormat="1" applyAlignment="1">
      <alignment horizontal="center"/>
      <protection/>
    </xf>
    <xf numFmtId="0" fontId="31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1" fillId="0" borderId="0" xfId="64" applyFont="1" applyAlignment="1">
      <alignment/>
      <protection/>
    </xf>
    <xf numFmtId="0" fontId="1" fillId="0" borderId="0" xfId="0" applyFont="1" applyAlignment="1">
      <alignment/>
    </xf>
    <xf numFmtId="0" fontId="1" fillId="0" borderId="16" xfId="64" applyFont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29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9" fillId="0" borderId="25" xfId="64" applyFont="1" applyBorder="1" applyAlignment="1">
      <alignment horizontal="center" vertical="center"/>
      <protection/>
    </xf>
    <xf numFmtId="49" fontId="4" fillId="0" borderId="0" xfId="65" applyNumberFormat="1" applyFont="1" applyAlignment="1">
      <alignment horizontal="center"/>
      <protection/>
    </xf>
    <xf numFmtId="0" fontId="8" fillId="0" borderId="4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_Book1" xfId="63"/>
    <cellStyle name="標準_コピー第６回つくば市フットサル大会対戦表" xfId="64"/>
    <cellStyle name="標準_第９回近隣大会実施要綱２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9</xdr:row>
      <xdr:rowOff>152400</xdr:rowOff>
    </xdr:from>
    <xdr:to>
      <xdr:col>6</xdr:col>
      <xdr:colOff>390525</xdr:colOff>
      <xdr:row>13</xdr:row>
      <xdr:rowOff>171450</xdr:rowOff>
    </xdr:to>
    <xdr:sp>
      <xdr:nvSpPr>
        <xdr:cNvPr id="1" name="Oval 1"/>
        <xdr:cNvSpPr>
          <a:spLocks/>
        </xdr:cNvSpPr>
      </xdr:nvSpPr>
      <xdr:spPr>
        <a:xfrm>
          <a:off x="1800225" y="1866900"/>
          <a:ext cx="800100" cy="8572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6</xdr:row>
      <xdr:rowOff>0</xdr:rowOff>
    </xdr:from>
    <xdr:to>
      <xdr:col>11</xdr:col>
      <xdr:colOff>9525</xdr:colOff>
      <xdr:row>6</xdr:row>
      <xdr:rowOff>114300</xdr:rowOff>
    </xdr:to>
    <xdr:sp>
      <xdr:nvSpPr>
        <xdr:cNvPr id="2" name="Arc 2"/>
        <xdr:cNvSpPr>
          <a:spLocks/>
        </xdr:cNvSpPr>
      </xdr:nvSpPr>
      <xdr:spPr>
        <a:xfrm rot="10800000">
          <a:off x="4152900" y="1085850"/>
          <a:ext cx="9525" cy="1143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9525</xdr:rowOff>
    </xdr:from>
    <xdr:to>
      <xdr:col>1</xdr:col>
      <xdr:colOff>123825</xdr:colOff>
      <xdr:row>18</xdr:row>
      <xdr:rowOff>0</xdr:rowOff>
    </xdr:to>
    <xdr:sp>
      <xdr:nvSpPr>
        <xdr:cNvPr id="3" name="Arc 3"/>
        <xdr:cNvSpPr>
          <a:spLocks/>
        </xdr:cNvSpPr>
      </xdr:nvSpPr>
      <xdr:spPr>
        <a:xfrm>
          <a:off x="219075" y="3400425"/>
          <a:ext cx="114300" cy="1333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17</xdr:row>
      <xdr:rowOff>0</xdr:rowOff>
    </xdr:from>
    <xdr:to>
      <xdr:col>11</xdr:col>
      <xdr:colOff>0</xdr:colOff>
      <xdr:row>18</xdr:row>
      <xdr:rowOff>0</xdr:rowOff>
    </xdr:to>
    <xdr:sp>
      <xdr:nvSpPr>
        <xdr:cNvPr id="4" name="Arc 4"/>
        <xdr:cNvSpPr>
          <a:spLocks/>
        </xdr:cNvSpPr>
      </xdr:nvSpPr>
      <xdr:spPr>
        <a:xfrm flipH="1">
          <a:off x="4152900" y="3390900"/>
          <a:ext cx="0" cy="1428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200025</xdr:rowOff>
    </xdr:from>
    <xdr:to>
      <xdr:col>1</xdr:col>
      <xdr:colOff>123825</xdr:colOff>
      <xdr:row>6</xdr:row>
      <xdr:rowOff>104775</xdr:rowOff>
    </xdr:to>
    <xdr:sp>
      <xdr:nvSpPr>
        <xdr:cNvPr id="5" name="Arc 5"/>
        <xdr:cNvSpPr>
          <a:spLocks/>
        </xdr:cNvSpPr>
      </xdr:nvSpPr>
      <xdr:spPr>
        <a:xfrm rot="10800000" flipH="1">
          <a:off x="209550" y="1076325"/>
          <a:ext cx="123825" cy="1143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819275" y="2343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8</xdr:row>
      <xdr:rowOff>0</xdr:rowOff>
    </xdr:from>
    <xdr:to>
      <xdr:col>1</xdr:col>
      <xdr:colOff>19050</xdr:colOff>
      <xdr:row>9</xdr:row>
      <xdr:rowOff>47625</xdr:rowOff>
    </xdr:to>
    <xdr:sp>
      <xdr:nvSpPr>
        <xdr:cNvPr id="7" name="Arc 7"/>
        <xdr:cNvSpPr>
          <a:spLocks/>
        </xdr:cNvSpPr>
      </xdr:nvSpPr>
      <xdr:spPr>
        <a:xfrm flipH="1">
          <a:off x="66675" y="1504950"/>
          <a:ext cx="161925" cy="2571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9</xdr:row>
      <xdr:rowOff>133350</xdr:rowOff>
    </xdr:from>
    <xdr:to>
      <xdr:col>1</xdr:col>
      <xdr:colOff>0</xdr:colOff>
      <xdr:row>10</xdr:row>
      <xdr:rowOff>161925</xdr:rowOff>
    </xdr:to>
    <xdr:sp>
      <xdr:nvSpPr>
        <xdr:cNvPr id="8" name="Arc 8"/>
        <xdr:cNvSpPr>
          <a:spLocks/>
        </xdr:cNvSpPr>
      </xdr:nvSpPr>
      <xdr:spPr>
        <a:xfrm rot="10800000">
          <a:off x="57150" y="1847850"/>
          <a:ext cx="152400" cy="2381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47625</xdr:rowOff>
    </xdr:from>
    <xdr:to>
      <xdr:col>5</xdr:col>
      <xdr:colOff>476250</xdr:colOff>
      <xdr:row>5</xdr:row>
      <xdr:rowOff>200025</xdr:rowOff>
    </xdr:to>
    <xdr:sp>
      <xdr:nvSpPr>
        <xdr:cNvPr id="9" name="Arc 9"/>
        <xdr:cNvSpPr>
          <a:spLocks/>
        </xdr:cNvSpPr>
      </xdr:nvSpPr>
      <xdr:spPr>
        <a:xfrm rot="10800000" flipV="1">
          <a:off x="209550" y="809625"/>
          <a:ext cx="1771650" cy="2667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4</xdr:row>
      <xdr:rowOff>47625</xdr:rowOff>
    </xdr:from>
    <xdr:to>
      <xdr:col>11</xdr:col>
      <xdr:colOff>9525</xdr:colOff>
      <xdr:row>6</xdr:row>
      <xdr:rowOff>0</xdr:rowOff>
    </xdr:to>
    <xdr:sp>
      <xdr:nvSpPr>
        <xdr:cNvPr id="10" name="Arc 10"/>
        <xdr:cNvSpPr>
          <a:spLocks/>
        </xdr:cNvSpPr>
      </xdr:nvSpPr>
      <xdr:spPr>
        <a:xfrm>
          <a:off x="2381250" y="809625"/>
          <a:ext cx="1781175" cy="2762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190500</xdr:rowOff>
    </xdr:from>
    <xdr:to>
      <xdr:col>13</xdr:col>
      <xdr:colOff>85725</xdr:colOff>
      <xdr:row>11</xdr:row>
      <xdr:rowOff>133350</xdr:rowOff>
    </xdr:to>
    <xdr:sp>
      <xdr:nvSpPr>
        <xdr:cNvPr id="11" name="Arc 11"/>
        <xdr:cNvSpPr>
          <a:spLocks/>
        </xdr:cNvSpPr>
      </xdr:nvSpPr>
      <xdr:spPr>
        <a:xfrm>
          <a:off x="4162425" y="1066800"/>
          <a:ext cx="352425" cy="12001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12</xdr:row>
      <xdr:rowOff>85725</xdr:rowOff>
    </xdr:from>
    <xdr:to>
      <xdr:col>13</xdr:col>
      <xdr:colOff>104775</xdr:colOff>
      <xdr:row>18</xdr:row>
      <xdr:rowOff>0</xdr:rowOff>
    </xdr:to>
    <xdr:sp>
      <xdr:nvSpPr>
        <xdr:cNvPr id="12" name="Arc 12"/>
        <xdr:cNvSpPr>
          <a:spLocks/>
        </xdr:cNvSpPr>
      </xdr:nvSpPr>
      <xdr:spPr>
        <a:xfrm rot="10800000" flipH="1">
          <a:off x="4162425" y="2428875"/>
          <a:ext cx="371475" cy="11049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123825</xdr:colOff>
      <xdr:row>9</xdr:row>
      <xdr:rowOff>28575</xdr:rowOff>
    </xdr:to>
    <xdr:sp>
      <xdr:nvSpPr>
        <xdr:cNvPr id="13" name="Arc 18"/>
        <xdr:cNvSpPr>
          <a:spLocks/>
        </xdr:cNvSpPr>
      </xdr:nvSpPr>
      <xdr:spPr>
        <a:xfrm>
          <a:off x="4152900" y="1514475"/>
          <a:ext cx="123825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161925</xdr:rowOff>
    </xdr:from>
    <xdr:to>
      <xdr:col>11</xdr:col>
      <xdr:colOff>114300</xdr:colOff>
      <xdr:row>11</xdr:row>
      <xdr:rowOff>0</xdr:rowOff>
    </xdr:to>
    <xdr:sp>
      <xdr:nvSpPr>
        <xdr:cNvPr id="14" name="Arc 19"/>
        <xdr:cNvSpPr>
          <a:spLocks/>
        </xdr:cNvSpPr>
      </xdr:nvSpPr>
      <xdr:spPr>
        <a:xfrm rot="10800000" flipH="1">
          <a:off x="4152900" y="1876425"/>
          <a:ext cx="114300" cy="2571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180975</xdr:rowOff>
    </xdr:from>
    <xdr:to>
      <xdr:col>9</xdr:col>
      <xdr:colOff>66675</xdr:colOff>
      <xdr:row>12</xdr:row>
      <xdr:rowOff>28575</xdr:rowOff>
    </xdr:to>
    <xdr:sp>
      <xdr:nvSpPr>
        <xdr:cNvPr id="15" name="AutoShape 20"/>
        <xdr:cNvSpPr>
          <a:spLocks/>
        </xdr:cNvSpPr>
      </xdr:nvSpPr>
      <xdr:spPr>
        <a:xfrm>
          <a:off x="3686175" y="2314575"/>
          <a:ext cx="57150" cy="571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11</xdr:row>
      <xdr:rowOff>76200</xdr:rowOff>
    </xdr:from>
    <xdr:to>
      <xdr:col>9</xdr:col>
      <xdr:colOff>133350</xdr:colOff>
      <xdr:row>11</xdr:row>
      <xdr:rowOff>161925</xdr:rowOff>
    </xdr:to>
    <xdr:sp>
      <xdr:nvSpPr>
        <xdr:cNvPr id="16" name="Arc 21"/>
        <xdr:cNvSpPr>
          <a:spLocks/>
        </xdr:cNvSpPr>
      </xdr:nvSpPr>
      <xdr:spPr>
        <a:xfrm rot="10800000" flipV="1">
          <a:off x="3705225" y="2209800"/>
          <a:ext cx="10477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11</xdr:row>
      <xdr:rowOff>85725</xdr:rowOff>
    </xdr:from>
    <xdr:to>
      <xdr:col>10</xdr:col>
      <xdr:colOff>228600</xdr:colOff>
      <xdr:row>11</xdr:row>
      <xdr:rowOff>161925</xdr:rowOff>
    </xdr:to>
    <xdr:sp>
      <xdr:nvSpPr>
        <xdr:cNvPr id="17" name="Arc 22"/>
        <xdr:cNvSpPr>
          <a:spLocks/>
        </xdr:cNvSpPr>
      </xdr:nvSpPr>
      <xdr:spPr>
        <a:xfrm>
          <a:off x="4019550" y="2219325"/>
          <a:ext cx="1238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11</xdr:row>
      <xdr:rowOff>190500</xdr:rowOff>
    </xdr:from>
    <xdr:to>
      <xdr:col>3</xdr:col>
      <xdr:colOff>38100</xdr:colOff>
      <xdr:row>12</xdr:row>
      <xdr:rowOff>38100</xdr:rowOff>
    </xdr:to>
    <xdr:sp>
      <xdr:nvSpPr>
        <xdr:cNvPr id="18" name="AutoShape 23"/>
        <xdr:cNvSpPr>
          <a:spLocks/>
        </xdr:cNvSpPr>
      </xdr:nvSpPr>
      <xdr:spPr>
        <a:xfrm>
          <a:off x="666750" y="2324100"/>
          <a:ext cx="57150" cy="571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</xdr:row>
      <xdr:rowOff>209550</xdr:rowOff>
    </xdr:from>
    <xdr:to>
      <xdr:col>10</xdr:col>
      <xdr:colOff>238125</xdr:colOff>
      <xdr:row>6</xdr:row>
      <xdr:rowOff>133350</xdr:rowOff>
    </xdr:to>
    <xdr:sp>
      <xdr:nvSpPr>
        <xdr:cNvPr id="19" name="Arc 24"/>
        <xdr:cNvSpPr>
          <a:spLocks/>
        </xdr:cNvSpPr>
      </xdr:nvSpPr>
      <xdr:spPr>
        <a:xfrm rot="10800000">
          <a:off x="4029075" y="1085850"/>
          <a:ext cx="123825" cy="1333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17</xdr:row>
      <xdr:rowOff>9525</xdr:rowOff>
    </xdr:from>
    <xdr:to>
      <xdr:col>11</xdr:col>
      <xdr:colOff>0</xdr:colOff>
      <xdr:row>18</xdr:row>
      <xdr:rowOff>9525</xdr:rowOff>
    </xdr:to>
    <xdr:sp>
      <xdr:nvSpPr>
        <xdr:cNvPr id="20" name="Arc 25"/>
        <xdr:cNvSpPr>
          <a:spLocks/>
        </xdr:cNvSpPr>
      </xdr:nvSpPr>
      <xdr:spPr>
        <a:xfrm flipH="1">
          <a:off x="4029075" y="3400425"/>
          <a:ext cx="123825" cy="1428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12</xdr:row>
      <xdr:rowOff>0</xdr:rowOff>
    </xdr:from>
    <xdr:to>
      <xdr:col>8</xdr:col>
      <xdr:colOff>0</xdr:colOff>
      <xdr:row>14</xdr:row>
      <xdr:rowOff>0</xdr:rowOff>
    </xdr:to>
    <xdr:sp>
      <xdr:nvSpPr>
        <xdr:cNvPr id="21" name="Arc 26"/>
        <xdr:cNvSpPr>
          <a:spLocks/>
        </xdr:cNvSpPr>
      </xdr:nvSpPr>
      <xdr:spPr>
        <a:xfrm rot="10800000">
          <a:off x="3276600" y="2343150"/>
          <a:ext cx="238125" cy="4191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10</xdr:row>
      <xdr:rowOff>0</xdr:rowOff>
    </xdr:from>
    <xdr:to>
      <xdr:col>8</xdr:col>
      <xdr:colOff>0</xdr:colOff>
      <xdr:row>12</xdr:row>
      <xdr:rowOff>9525</xdr:rowOff>
    </xdr:to>
    <xdr:sp>
      <xdr:nvSpPr>
        <xdr:cNvPr id="22" name="Arc 27"/>
        <xdr:cNvSpPr>
          <a:spLocks/>
        </xdr:cNvSpPr>
      </xdr:nvSpPr>
      <xdr:spPr>
        <a:xfrm rot="10800000" flipV="1">
          <a:off x="3276600" y="1924050"/>
          <a:ext cx="238125" cy="4286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</xdr:rowOff>
    </xdr:from>
    <xdr:to>
      <xdr:col>8</xdr:col>
      <xdr:colOff>161925</xdr:colOff>
      <xdr:row>12</xdr:row>
      <xdr:rowOff>9525</xdr:rowOff>
    </xdr:to>
    <xdr:sp>
      <xdr:nvSpPr>
        <xdr:cNvPr id="23" name="Line 28"/>
        <xdr:cNvSpPr>
          <a:spLocks/>
        </xdr:cNvSpPr>
      </xdr:nvSpPr>
      <xdr:spPr>
        <a:xfrm>
          <a:off x="3514725" y="1933575"/>
          <a:ext cx="161925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0</xdr:rowOff>
    </xdr:from>
    <xdr:to>
      <xdr:col>8</xdr:col>
      <xdr:colOff>161925</xdr:colOff>
      <xdr:row>10</xdr:row>
      <xdr:rowOff>76200</xdr:rowOff>
    </xdr:to>
    <xdr:sp>
      <xdr:nvSpPr>
        <xdr:cNvPr id="24" name="Arc 29"/>
        <xdr:cNvSpPr>
          <a:spLocks/>
        </xdr:cNvSpPr>
      </xdr:nvSpPr>
      <xdr:spPr>
        <a:xfrm>
          <a:off x="3543300" y="1924050"/>
          <a:ext cx="13335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0</xdr:rowOff>
    </xdr:from>
    <xdr:to>
      <xdr:col>9</xdr:col>
      <xdr:colOff>9525</xdr:colOff>
      <xdr:row>11</xdr:row>
      <xdr:rowOff>142875</xdr:rowOff>
    </xdr:to>
    <xdr:sp>
      <xdr:nvSpPr>
        <xdr:cNvPr id="25" name="Arc 30"/>
        <xdr:cNvSpPr>
          <a:spLocks/>
        </xdr:cNvSpPr>
      </xdr:nvSpPr>
      <xdr:spPr>
        <a:xfrm rot="9600000" flipH="1">
          <a:off x="3676650" y="2133600"/>
          <a:ext cx="9525" cy="1428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</xdr:rowOff>
    </xdr:from>
    <xdr:to>
      <xdr:col>4</xdr:col>
      <xdr:colOff>247650</xdr:colOff>
      <xdr:row>12</xdr:row>
      <xdr:rowOff>9525</xdr:rowOff>
    </xdr:to>
    <xdr:sp>
      <xdr:nvSpPr>
        <xdr:cNvPr id="26" name="Arc 31"/>
        <xdr:cNvSpPr>
          <a:spLocks/>
        </xdr:cNvSpPr>
      </xdr:nvSpPr>
      <xdr:spPr>
        <a:xfrm>
          <a:off x="933450" y="1933575"/>
          <a:ext cx="238125" cy="4191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9525</xdr:rowOff>
    </xdr:from>
    <xdr:to>
      <xdr:col>4</xdr:col>
      <xdr:colOff>247650</xdr:colOff>
      <xdr:row>14</xdr:row>
      <xdr:rowOff>0</xdr:rowOff>
    </xdr:to>
    <xdr:sp>
      <xdr:nvSpPr>
        <xdr:cNvPr id="27" name="Arc 32"/>
        <xdr:cNvSpPr>
          <a:spLocks/>
        </xdr:cNvSpPr>
      </xdr:nvSpPr>
      <xdr:spPr>
        <a:xfrm rot="10800000" flipH="1">
          <a:off x="923925" y="2352675"/>
          <a:ext cx="247650" cy="4095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0</xdr:rowOff>
    </xdr:from>
    <xdr:to>
      <xdr:col>11</xdr:col>
      <xdr:colOff>114300</xdr:colOff>
      <xdr:row>13</xdr:row>
      <xdr:rowOff>76200</xdr:rowOff>
    </xdr:to>
    <xdr:sp>
      <xdr:nvSpPr>
        <xdr:cNvPr id="28" name="Arc 33"/>
        <xdr:cNvSpPr>
          <a:spLocks/>
        </xdr:cNvSpPr>
      </xdr:nvSpPr>
      <xdr:spPr>
        <a:xfrm>
          <a:off x="4162425" y="2552700"/>
          <a:ext cx="1047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104775</xdr:colOff>
      <xdr:row>14</xdr:row>
      <xdr:rowOff>0</xdr:rowOff>
    </xdr:to>
    <xdr:sp>
      <xdr:nvSpPr>
        <xdr:cNvPr id="29" name="Arc 34"/>
        <xdr:cNvSpPr>
          <a:spLocks/>
        </xdr:cNvSpPr>
      </xdr:nvSpPr>
      <xdr:spPr>
        <a:xfrm rot="10800000" flipH="1">
          <a:off x="4152900" y="2667000"/>
          <a:ext cx="104775" cy="952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5</xdr:row>
      <xdr:rowOff>85725</xdr:rowOff>
    </xdr:from>
    <xdr:to>
      <xdr:col>5</xdr:col>
      <xdr:colOff>476250</xdr:colOff>
      <xdr:row>6</xdr:row>
      <xdr:rowOff>0</xdr:rowOff>
    </xdr:to>
    <xdr:sp>
      <xdr:nvSpPr>
        <xdr:cNvPr id="30" name="直線コネクタ 35"/>
        <xdr:cNvSpPr>
          <a:spLocks/>
        </xdr:cNvSpPr>
      </xdr:nvSpPr>
      <xdr:spPr>
        <a:xfrm flipH="1" flipV="1">
          <a:off x="1971675" y="962025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5</xdr:row>
      <xdr:rowOff>85725</xdr:rowOff>
    </xdr:from>
    <xdr:to>
      <xdr:col>6</xdr:col>
      <xdr:colOff>219075</xdr:colOff>
      <xdr:row>5</xdr:row>
      <xdr:rowOff>200025</xdr:rowOff>
    </xdr:to>
    <xdr:sp>
      <xdr:nvSpPr>
        <xdr:cNvPr id="31" name="直線コネクタ 36"/>
        <xdr:cNvSpPr>
          <a:spLocks/>
        </xdr:cNvSpPr>
      </xdr:nvSpPr>
      <xdr:spPr>
        <a:xfrm flipH="1" flipV="1">
          <a:off x="2428875" y="962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6</xdr:row>
      <xdr:rowOff>38100</xdr:rowOff>
    </xdr:from>
    <xdr:to>
      <xdr:col>5</xdr:col>
      <xdr:colOff>695325</xdr:colOff>
      <xdr:row>6</xdr:row>
      <xdr:rowOff>38100</xdr:rowOff>
    </xdr:to>
    <xdr:sp>
      <xdr:nvSpPr>
        <xdr:cNvPr id="32" name="直線矢印コネクタ 37"/>
        <xdr:cNvSpPr>
          <a:spLocks/>
        </xdr:cNvSpPr>
      </xdr:nvSpPr>
      <xdr:spPr>
        <a:xfrm>
          <a:off x="1971675" y="11239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38100</xdr:rowOff>
    </xdr:from>
    <xdr:to>
      <xdr:col>6</xdr:col>
      <xdr:colOff>228600</xdr:colOff>
      <xdr:row>6</xdr:row>
      <xdr:rowOff>38100</xdr:rowOff>
    </xdr:to>
    <xdr:sp>
      <xdr:nvSpPr>
        <xdr:cNvPr id="33" name="直線矢印コネクタ 38"/>
        <xdr:cNvSpPr>
          <a:spLocks/>
        </xdr:cNvSpPr>
      </xdr:nvSpPr>
      <xdr:spPr>
        <a:xfrm>
          <a:off x="2209800" y="11239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5</xdr:row>
      <xdr:rowOff>38100</xdr:rowOff>
    </xdr:from>
    <xdr:to>
      <xdr:col>6</xdr:col>
      <xdr:colOff>323850</xdr:colOff>
      <xdr:row>6</xdr:row>
      <xdr:rowOff>9525</xdr:rowOff>
    </xdr:to>
    <xdr:sp>
      <xdr:nvSpPr>
        <xdr:cNvPr id="34" name="直線矢印コネクタ 39"/>
        <xdr:cNvSpPr>
          <a:spLocks/>
        </xdr:cNvSpPr>
      </xdr:nvSpPr>
      <xdr:spPr>
        <a:xfrm>
          <a:off x="2524125" y="914400"/>
          <a:ext cx="9525" cy="1809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23</xdr:row>
      <xdr:rowOff>38100</xdr:rowOff>
    </xdr:from>
    <xdr:to>
      <xdr:col>15</xdr:col>
      <xdr:colOff>581025</xdr:colOff>
      <xdr:row>46</xdr:row>
      <xdr:rowOff>0</xdr:rowOff>
    </xdr:to>
    <xdr:pic>
      <xdr:nvPicPr>
        <xdr:cNvPr id="35" name="Picture 73" descr="C:\Users\USER\Pictures\gai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598170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45</xdr:row>
      <xdr:rowOff>66675</xdr:rowOff>
    </xdr:from>
    <xdr:to>
      <xdr:col>11</xdr:col>
      <xdr:colOff>57150</xdr:colOff>
      <xdr:row>46</xdr:row>
      <xdr:rowOff>171450</xdr:rowOff>
    </xdr:to>
    <xdr:sp>
      <xdr:nvSpPr>
        <xdr:cNvPr id="36" name="Text Box 2"/>
        <xdr:cNvSpPr txBox="1">
          <a:spLocks noChangeArrowheads="1"/>
        </xdr:cNvSpPr>
      </xdr:nvSpPr>
      <xdr:spPr>
        <a:xfrm>
          <a:off x="2209800" y="8658225"/>
          <a:ext cx="200025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つくばウェルネスパーク入口</a:t>
          </a:r>
        </a:p>
      </xdr:txBody>
    </xdr:sp>
    <xdr:clientData/>
  </xdr:twoCellAnchor>
  <xdr:twoCellAnchor>
    <xdr:from>
      <xdr:col>7</xdr:col>
      <xdr:colOff>438150</xdr:colOff>
      <xdr:row>43</xdr:row>
      <xdr:rowOff>95250</xdr:rowOff>
    </xdr:from>
    <xdr:to>
      <xdr:col>7</xdr:col>
      <xdr:colOff>590550</xdr:colOff>
      <xdr:row>45</xdr:row>
      <xdr:rowOff>47625</xdr:rowOff>
    </xdr:to>
    <xdr:sp>
      <xdr:nvSpPr>
        <xdr:cNvPr id="37" name="上矢印 63"/>
        <xdr:cNvSpPr>
          <a:spLocks/>
        </xdr:cNvSpPr>
      </xdr:nvSpPr>
      <xdr:spPr>
        <a:xfrm>
          <a:off x="3248025" y="8343900"/>
          <a:ext cx="152400" cy="295275"/>
        </a:xfrm>
        <a:prstGeom prst="upArrow">
          <a:avLst>
            <a:gd name="adj" fmla="val -2419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26</xdr:row>
      <xdr:rowOff>95250</xdr:rowOff>
    </xdr:from>
    <xdr:to>
      <xdr:col>6</xdr:col>
      <xdr:colOff>114300</xdr:colOff>
      <xdr:row>29</xdr:row>
      <xdr:rowOff>133350</xdr:rowOff>
    </xdr:to>
    <xdr:sp>
      <xdr:nvSpPr>
        <xdr:cNvPr id="38" name="Oval 5"/>
        <xdr:cNvSpPr>
          <a:spLocks/>
        </xdr:cNvSpPr>
      </xdr:nvSpPr>
      <xdr:spPr>
        <a:xfrm>
          <a:off x="1485900" y="5048250"/>
          <a:ext cx="838200" cy="666750"/>
        </a:xfrm>
        <a:prstGeom prst="ellips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31</xdr:row>
      <xdr:rowOff>47625</xdr:rowOff>
    </xdr:from>
    <xdr:to>
      <xdr:col>15</xdr:col>
      <xdr:colOff>485775</xdr:colOff>
      <xdr:row>32</xdr:row>
      <xdr:rowOff>95250</xdr:rowOff>
    </xdr:to>
    <xdr:sp>
      <xdr:nvSpPr>
        <xdr:cNvPr id="39" name="Text Box 6"/>
        <xdr:cNvSpPr txBox="1">
          <a:spLocks noChangeArrowheads="1"/>
        </xdr:cNvSpPr>
      </xdr:nvSpPr>
      <xdr:spPr>
        <a:xfrm>
          <a:off x="4010025" y="6048375"/>
          <a:ext cx="1876425" cy="2571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ｾｷｼｮｳﾁｬﾚﾝｼﾞｽﾀｼﾞｱﾑ</a:t>
          </a:r>
        </a:p>
      </xdr:txBody>
    </xdr:sp>
    <xdr:clientData/>
  </xdr:twoCellAnchor>
  <xdr:twoCellAnchor>
    <xdr:from>
      <xdr:col>0</xdr:col>
      <xdr:colOff>209550</xdr:colOff>
      <xdr:row>25</xdr:row>
      <xdr:rowOff>57150</xdr:rowOff>
    </xdr:from>
    <xdr:to>
      <xdr:col>4</xdr:col>
      <xdr:colOff>323850</xdr:colOff>
      <xdr:row>26</xdr:row>
      <xdr:rowOff>180975</xdr:rowOff>
    </xdr:to>
    <xdr:sp>
      <xdr:nvSpPr>
        <xdr:cNvPr id="40" name="AutoShape 7"/>
        <xdr:cNvSpPr>
          <a:spLocks/>
        </xdr:cNvSpPr>
      </xdr:nvSpPr>
      <xdr:spPr>
        <a:xfrm>
          <a:off x="209550" y="4800600"/>
          <a:ext cx="1038225" cy="333375"/>
        </a:xfrm>
        <a:prstGeom prst="wedgeRoundRectCallout">
          <a:avLst>
            <a:gd name="adj1" fmla="val 66699"/>
            <a:gd name="adj2" fmla="val 10199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臨時駐車場</a:t>
          </a:r>
        </a:p>
      </xdr:txBody>
    </xdr:sp>
    <xdr:clientData/>
  </xdr:twoCellAnchor>
  <xdr:twoCellAnchor>
    <xdr:from>
      <xdr:col>4</xdr:col>
      <xdr:colOff>552450</xdr:colOff>
      <xdr:row>31</xdr:row>
      <xdr:rowOff>142875</xdr:rowOff>
    </xdr:from>
    <xdr:to>
      <xdr:col>6</xdr:col>
      <xdr:colOff>219075</xdr:colOff>
      <xdr:row>33</xdr:row>
      <xdr:rowOff>47625</xdr:rowOff>
    </xdr:to>
    <xdr:sp>
      <xdr:nvSpPr>
        <xdr:cNvPr id="41" name="Line 8"/>
        <xdr:cNvSpPr>
          <a:spLocks/>
        </xdr:cNvSpPr>
      </xdr:nvSpPr>
      <xdr:spPr>
        <a:xfrm flipV="1">
          <a:off x="1476375" y="6143625"/>
          <a:ext cx="952500" cy="323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33</xdr:row>
      <xdr:rowOff>57150</xdr:rowOff>
    </xdr:from>
    <xdr:to>
      <xdr:col>5</xdr:col>
      <xdr:colOff>314325</xdr:colOff>
      <xdr:row>34</xdr:row>
      <xdr:rowOff>171450</xdr:rowOff>
    </xdr:to>
    <xdr:sp>
      <xdr:nvSpPr>
        <xdr:cNvPr id="42" name="Line 9"/>
        <xdr:cNvSpPr>
          <a:spLocks/>
        </xdr:cNvSpPr>
      </xdr:nvSpPr>
      <xdr:spPr>
        <a:xfrm>
          <a:off x="1447800" y="6477000"/>
          <a:ext cx="371475" cy="323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31</xdr:row>
      <xdr:rowOff>142875</xdr:rowOff>
    </xdr:from>
    <xdr:to>
      <xdr:col>6</xdr:col>
      <xdr:colOff>561975</xdr:colOff>
      <xdr:row>33</xdr:row>
      <xdr:rowOff>28575</xdr:rowOff>
    </xdr:to>
    <xdr:sp>
      <xdr:nvSpPr>
        <xdr:cNvPr id="43" name="Line 10"/>
        <xdr:cNvSpPr>
          <a:spLocks/>
        </xdr:cNvSpPr>
      </xdr:nvSpPr>
      <xdr:spPr>
        <a:xfrm>
          <a:off x="2390775" y="6143625"/>
          <a:ext cx="381000" cy="3048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33</xdr:row>
      <xdr:rowOff>76200</xdr:rowOff>
    </xdr:from>
    <xdr:to>
      <xdr:col>6</xdr:col>
      <xdr:colOff>523875</xdr:colOff>
      <xdr:row>34</xdr:row>
      <xdr:rowOff>152400</xdr:rowOff>
    </xdr:to>
    <xdr:sp>
      <xdr:nvSpPr>
        <xdr:cNvPr id="44" name="Line 11"/>
        <xdr:cNvSpPr>
          <a:spLocks/>
        </xdr:cNvSpPr>
      </xdr:nvSpPr>
      <xdr:spPr>
        <a:xfrm flipV="1">
          <a:off x="1819275" y="6496050"/>
          <a:ext cx="914400" cy="285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85725</xdr:rowOff>
    </xdr:from>
    <xdr:to>
      <xdr:col>7</xdr:col>
      <xdr:colOff>504825</xdr:colOff>
      <xdr:row>39</xdr:row>
      <xdr:rowOff>66675</xdr:rowOff>
    </xdr:to>
    <xdr:sp>
      <xdr:nvSpPr>
        <xdr:cNvPr id="45" name="Line 12"/>
        <xdr:cNvSpPr>
          <a:spLocks/>
        </xdr:cNvSpPr>
      </xdr:nvSpPr>
      <xdr:spPr>
        <a:xfrm flipV="1">
          <a:off x="2828925" y="7477125"/>
          <a:ext cx="485775" cy="1524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76200</xdr:rowOff>
    </xdr:from>
    <xdr:to>
      <xdr:col>7</xdr:col>
      <xdr:colOff>295275</xdr:colOff>
      <xdr:row>42</xdr:row>
      <xdr:rowOff>133350</xdr:rowOff>
    </xdr:to>
    <xdr:sp>
      <xdr:nvSpPr>
        <xdr:cNvPr id="46" name="Line 13"/>
        <xdr:cNvSpPr>
          <a:spLocks/>
        </xdr:cNvSpPr>
      </xdr:nvSpPr>
      <xdr:spPr>
        <a:xfrm>
          <a:off x="2819400" y="7639050"/>
          <a:ext cx="285750" cy="5715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38</xdr:row>
      <xdr:rowOff>95250</xdr:rowOff>
    </xdr:from>
    <xdr:to>
      <xdr:col>7</xdr:col>
      <xdr:colOff>542925</xdr:colOff>
      <xdr:row>39</xdr:row>
      <xdr:rowOff>152400</xdr:rowOff>
    </xdr:to>
    <xdr:sp>
      <xdr:nvSpPr>
        <xdr:cNvPr id="47" name="Line 14"/>
        <xdr:cNvSpPr>
          <a:spLocks/>
        </xdr:cNvSpPr>
      </xdr:nvSpPr>
      <xdr:spPr>
        <a:xfrm>
          <a:off x="3333750" y="7486650"/>
          <a:ext cx="19050" cy="2286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40</xdr:row>
      <xdr:rowOff>9525</xdr:rowOff>
    </xdr:from>
    <xdr:to>
      <xdr:col>7</xdr:col>
      <xdr:colOff>533400</xdr:colOff>
      <xdr:row>42</xdr:row>
      <xdr:rowOff>28575</xdr:rowOff>
    </xdr:to>
    <xdr:sp>
      <xdr:nvSpPr>
        <xdr:cNvPr id="48" name="Line 15"/>
        <xdr:cNvSpPr>
          <a:spLocks/>
        </xdr:cNvSpPr>
      </xdr:nvSpPr>
      <xdr:spPr>
        <a:xfrm flipH="1">
          <a:off x="3305175" y="7743825"/>
          <a:ext cx="38100" cy="3619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42</xdr:row>
      <xdr:rowOff>66675</xdr:rowOff>
    </xdr:from>
    <xdr:to>
      <xdr:col>7</xdr:col>
      <xdr:colOff>476250</xdr:colOff>
      <xdr:row>42</xdr:row>
      <xdr:rowOff>114300</xdr:rowOff>
    </xdr:to>
    <xdr:sp>
      <xdr:nvSpPr>
        <xdr:cNvPr id="49" name="Line 16"/>
        <xdr:cNvSpPr>
          <a:spLocks/>
        </xdr:cNvSpPr>
      </xdr:nvSpPr>
      <xdr:spPr>
        <a:xfrm flipH="1">
          <a:off x="3067050" y="8143875"/>
          <a:ext cx="219075" cy="476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36</xdr:row>
      <xdr:rowOff>85725</xdr:rowOff>
    </xdr:from>
    <xdr:to>
      <xdr:col>5</xdr:col>
      <xdr:colOff>523875</xdr:colOff>
      <xdr:row>39</xdr:row>
      <xdr:rowOff>28575</xdr:rowOff>
    </xdr:to>
    <xdr:sp>
      <xdr:nvSpPr>
        <xdr:cNvPr id="50" name="AutoShape 17"/>
        <xdr:cNvSpPr>
          <a:spLocks/>
        </xdr:cNvSpPr>
      </xdr:nvSpPr>
      <xdr:spPr>
        <a:xfrm>
          <a:off x="438150" y="7134225"/>
          <a:ext cx="1590675" cy="457200"/>
        </a:xfrm>
        <a:prstGeom prst="wedgeRoundRectCallout">
          <a:avLst>
            <a:gd name="adj1" fmla="val 24351"/>
            <a:gd name="adj2" fmla="val -13949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駐車禁止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絶対に駐車しないで下さい</a:t>
          </a:r>
        </a:p>
      </xdr:txBody>
    </xdr:sp>
    <xdr:clientData/>
  </xdr:twoCellAnchor>
  <xdr:twoCellAnchor>
    <xdr:from>
      <xdr:col>3</xdr:col>
      <xdr:colOff>190500</xdr:colOff>
      <xdr:row>40</xdr:row>
      <xdr:rowOff>76200</xdr:rowOff>
    </xdr:from>
    <xdr:to>
      <xdr:col>5</xdr:col>
      <xdr:colOff>133350</xdr:colOff>
      <xdr:row>43</xdr:row>
      <xdr:rowOff>133350</xdr:rowOff>
    </xdr:to>
    <xdr:sp>
      <xdr:nvSpPr>
        <xdr:cNvPr id="51" name="AutoShape 18"/>
        <xdr:cNvSpPr>
          <a:spLocks/>
        </xdr:cNvSpPr>
      </xdr:nvSpPr>
      <xdr:spPr>
        <a:xfrm>
          <a:off x="876300" y="7810500"/>
          <a:ext cx="762000" cy="571500"/>
        </a:xfrm>
        <a:prstGeom prst="wedgeRoundRectCallout">
          <a:avLst>
            <a:gd name="adj1" fmla="val 216074"/>
            <a:gd name="adj2" fmla="val -36481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ﾁｬﾚｽﾀ用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駐車場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219075</xdr:colOff>
      <xdr:row>35</xdr:row>
      <xdr:rowOff>152400</xdr:rowOff>
    </xdr:from>
    <xdr:to>
      <xdr:col>6</xdr:col>
      <xdr:colOff>533400</xdr:colOff>
      <xdr:row>37</xdr:row>
      <xdr:rowOff>114300</xdr:rowOff>
    </xdr:to>
    <xdr:sp>
      <xdr:nvSpPr>
        <xdr:cNvPr id="52" name="Rectangle 24"/>
        <xdr:cNvSpPr>
          <a:spLocks/>
        </xdr:cNvSpPr>
      </xdr:nvSpPr>
      <xdr:spPr>
        <a:xfrm>
          <a:off x="2428875" y="6991350"/>
          <a:ext cx="3143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</a:p>
      </xdr:txBody>
    </xdr:sp>
    <xdr:clientData/>
  </xdr:twoCellAnchor>
  <xdr:twoCellAnchor>
    <xdr:from>
      <xdr:col>1</xdr:col>
      <xdr:colOff>0</xdr:colOff>
      <xdr:row>22</xdr:row>
      <xdr:rowOff>66675</xdr:rowOff>
    </xdr:from>
    <xdr:to>
      <xdr:col>5</xdr:col>
      <xdr:colOff>628650</xdr:colOff>
      <xdr:row>23</xdr:row>
      <xdr:rowOff>180975</xdr:rowOff>
    </xdr:to>
    <xdr:sp>
      <xdr:nvSpPr>
        <xdr:cNvPr id="53" name="AutoShape 28"/>
        <xdr:cNvSpPr>
          <a:spLocks/>
        </xdr:cNvSpPr>
      </xdr:nvSpPr>
      <xdr:spPr>
        <a:xfrm>
          <a:off x="209550" y="4181475"/>
          <a:ext cx="1924050" cy="3238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つくばウェルネスパーク図</a:t>
          </a:r>
        </a:p>
      </xdr:txBody>
    </xdr:sp>
    <xdr:clientData/>
  </xdr:twoCellAnchor>
  <xdr:twoCellAnchor>
    <xdr:from>
      <xdr:col>6</xdr:col>
      <xdr:colOff>590550</xdr:colOff>
      <xdr:row>35</xdr:row>
      <xdr:rowOff>123825</xdr:rowOff>
    </xdr:from>
    <xdr:to>
      <xdr:col>7</xdr:col>
      <xdr:colOff>304800</xdr:colOff>
      <xdr:row>37</xdr:row>
      <xdr:rowOff>85725</xdr:rowOff>
    </xdr:to>
    <xdr:sp>
      <xdr:nvSpPr>
        <xdr:cNvPr id="54" name="Rectangle 24"/>
        <xdr:cNvSpPr>
          <a:spLocks/>
        </xdr:cNvSpPr>
      </xdr:nvSpPr>
      <xdr:spPr>
        <a:xfrm>
          <a:off x="2800350" y="6962775"/>
          <a:ext cx="3143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</a:p>
      </xdr:txBody>
    </xdr:sp>
    <xdr:clientData/>
  </xdr:twoCellAnchor>
  <xdr:twoCellAnchor>
    <xdr:from>
      <xdr:col>4</xdr:col>
      <xdr:colOff>523875</xdr:colOff>
      <xdr:row>33</xdr:row>
      <xdr:rowOff>57150</xdr:rowOff>
    </xdr:from>
    <xdr:to>
      <xdr:col>7</xdr:col>
      <xdr:colOff>0</xdr:colOff>
      <xdr:row>33</xdr:row>
      <xdr:rowOff>85725</xdr:rowOff>
    </xdr:to>
    <xdr:sp>
      <xdr:nvSpPr>
        <xdr:cNvPr id="55" name="直線コネクタ 2"/>
        <xdr:cNvSpPr>
          <a:spLocks/>
        </xdr:cNvSpPr>
      </xdr:nvSpPr>
      <xdr:spPr>
        <a:xfrm>
          <a:off x="1447800" y="6477000"/>
          <a:ext cx="1362075" cy="28575"/>
        </a:xfrm>
        <a:prstGeom prst="line">
          <a:avLst/>
        </a:prstGeom>
        <a:noFill/>
        <a:ln w="539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31</xdr:row>
      <xdr:rowOff>142875</xdr:rowOff>
    </xdr:from>
    <xdr:to>
      <xdr:col>6</xdr:col>
      <xdr:colOff>180975</xdr:colOff>
      <xdr:row>34</xdr:row>
      <xdr:rowOff>152400</xdr:rowOff>
    </xdr:to>
    <xdr:sp>
      <xdr:nvSpPr>
        <xdr:cNvPr id="56" name="直線コネクタ 8"/>
        <xdr:cNvSpPr>
          <a:spLocks/>
        </xdr:cNvSpPr>
      </xdr:nvSpPr>
      <xdr:spPr>
        <a:xfrm flipV="1">
          <a:off x="1819275" y="6143625"/>
          <a:ext cx="571500" cy="638175"/>
        </a:xfrm>
        <a:prstGeom prst="line">
          <a:avLst/>
        </a:prstGeom>
        <a:noFill/>
        <a:ln w="793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142875</xdr:rowOff>
    </xdr:from>
    <xdr:to>
      <xdr:col>9</xdr:col>
      <xdr:colOff>571500</xdr:colOff>
      <xdr:row>58</xdr:row>
      <xdr:rowOff>19050</xdr:rowOff>
    </xdr:to>
    <xdr:pic>
      <xdr:nvPicPr>
        <xdr:cNvPr id="1" name="Picture 1" descr="写真003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38150"/>
          <a:ext cx="6734175" cy="964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33</xdr:row>
      <xdr:rowOff>114300</xdr:rowOff>
    </xdr:from>
    <xdr:to>
      <xdr:col>6</xdr:col>
      <xdr:colOff>9525</xdr:colOff>
      <xdr:row>35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3790950" y="5895975"/>
          <a:ext cx="3333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419100</xdr:colOff>
      <xdr:row>35</xdr:row>
      <xdr:rowOff>104775</xdr:rowOff>
    </xdr:from>
    <xdr:to>
      <xdr:col>7</xdr:col>
      <xdr:colOff>47625</xdr:colOff>
      <xdr:row>37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4533900" y="6229350"/>
          <a:ext cx="314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
</a:t>
          </a:r>
        </a:p>
      </xdr:txBody>
    </xdr:sp>
    <xdr:clientData/>
  </xdr:twoCellAnchor>
  <xdr:twoCellAnchor>
    <xdr:from>
      <xdr:col>7</xdr:col>
      <xdr:colOff>466725</xdr:colOff>
      <xdr:row>37</xdr:row>
      <xdr:rowOff>104775</xdr:rowOff>
    </xdr:from>
    <xdr:to>
      <xdr:col>8</xdr:col>
      <xdr:colOff>123825</xdr:colOff>
      <xdr:row>39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5267325" y="6572250"/>
          <a:ext cx="342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
</a:t>
          </a:r>
        </a:p>
      </xdr:txBody>
    </xdr:sp>
    <xdr:clientData/>
  </xdr:twoCellAnchor>
  <xdr:twoCellAnchor>
    <xdr:from>
      <xdr:col>6</xdr:col>
      <xdr:colOff>123825</xdr:colOff>
      <xdr:row>23</xdr:row>
      <xdr:rowOff>0</xdr:rowOff>
    </xdr:from>
    <xdr:to>
      <xdr:col>7</xdr:col>
      <xdr:colOff>180975</xdr:colOff>
      <xdr:row>25</xdr:row>
      <xdr:rowOff>47625</xdr:rowOff>
    </xdr:to>
    <xdr:sp>
      <xdr:nvSpPr>
        <xdr:cNvPr id="5" name="直線コネクタ 5"/>
        <xdr:cNvSpPr>
          <a:spLocks/>
        </xdr:cNvSpPr>
      </xdr:nvSpPr>
      <xdr:spPr>
        <a:xfrm>
          <a:off x="4238625" y="4067175"/>
          <a:ext cx="742950" cy="3905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28575</xdr:rowOff>
    </xdr:from>
    <xdr:to>
      <xdr:col>7</xdr:col>
      <xdr:colOff>114300</xdr:colOff>
      <xdr:row>25</xdr:row>
      <xdr:rowOff>66675</xdr:rowOff>
    </xdr:to>
    <xdr:sp>
      <xdr:nvSpPr>
        <xdr:cNvPr id="6" name="直線コネクタ 6"/>
        <xdr:cNvSpPr>
          <a:spLocks/>
        </xdr:cNvSpPr>
      </xdr:nvSpPr>
      <xdr:spPr>
        <a:xfrm flipH="1">
          <a:off x="4286250" y="3924300"/>
          <a:ext cx="628650" cy="552450"/>
        </a:xfrm>
        <a:prstGeom prst="line">
          <a:avLst/>
        </a:prstGeom>
        <a:noFill/>
        <a:ln w="476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27</xdr:row>
      <xdr:rowOff>0</xdr:rowOff>
    </xdr:from>
    <xdr:to>
      <xdr:col>7</xdr:col>
      <xdr:colOff>219075</xdr:colOff>
      <xdr:row>29</xdr:row>
      <xdr:rowOff>142875</xdr:rowOff>
    </xdr:to>
    <xdr:sp>
      <xdr:nvSpPr>
        <xdr:cNvPr id="7" name="直線コネクタ 7"/>
        <xdr:cNvSpPr>
          <a:spLocks/>
        </xdr:cNvSpPr>
      </xdr:nvSpPr>
      <xdr:spPr>
        <a:xfrm flipH="1">
          <a:off x="4457700" y="4752975"/>
          <a:ext cx="561975" cy="485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26</xdr:row>
      <xdr:rowOff>161925</xdr:rowOff>
    </xdr:from>
    <xdr:to>
      <xdr:col>7</xdr:col>
      <xdr:colOff>285750</xdr:colOff>
      <xdr:row>29</xdr:row>
      <xdr:rowOff>38100</xdr:rowOff>
    </xdr:to>
    <xdr:sp>
      <xdr:nvSpPr>
        <xdr:cNvPr id="8" name="直線コネクタ 8"/>
        <xdr:cNvSpPr>
          <a:spLocks/>
        </xdr:cNvSpPr>
      </xdr:nvSpPr>
      <xdr:spPr>
        <a:xfrm>
          <a:off x="4343400" y="4743450"/>
          <a:ext cx="742950" cy="3905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26</xdr:row>
      <xdr:rowOff>85725</xdr:rowOff>
    </xdr:from>
    <xdr:to>
      <xdr:col>7</xdr:col>
      <xdr:colOff>257175</xdr:colOff>
      <xdr:row>29</xdr:row>
      <xdr:rowOff>123825</xdr:rowOff>
    </xdr:to>
    <xdr:sp>
      <xdr:nvSpPr>
        <xdr:cNvPr id="9" name="直線コネクタ 9"/>
        <xdr:cNvSpPr>
          <a:spLocks/>
        </xdr:cNvSpPr>
      </xdr:nvSpPr>
      <xdr:spPr>
        <a:xfrm flipH="1">
          <a:off x="4429125" y="4667250"/>
          <a:ext cx="628650" cy="552450"/>
        </a:xfrm>
        <a:prstGeom prst="line">
          <a:avLst/>
        </a:prstGeom>
        <a:noFill/>
        <a:ln w="476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10</xdr:row>
      <xdr:rowOff>85725</xdr:rowOff>
    </xdr:from>
    <xdr:to>
      <xdr:col>9</xdr:col>
      <xdr:colOff>571500</xdr:colOff>
      <xdr:row>12</xdr:row>
      <xdr:rowOff>114300</xdr:rowOff>
    </xdr:to>
    <xdr:sp>
      <xdr:nvSpPr>
        <xdr:cNvPr id="10" name="正方形/長方形 10"/>
        <xdr:cNvSpPr>
          <a:spLocks/>
        </xdr:cNvSpPr>
      </xdr:nvSpPr>
      <xdr:spPr>
        <a:xfrm>
          <a:off x="5229225" y="1924050"/>
          <a:ext cx="1514475" cy="3714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使用禁止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8</xdr:col>
      <xdr:colOff>495300</xdr:colOff>
      <xdr:row>12</xdr:row>
      <xdr:rowOff>152400</xdr:rowOff>
    </xdr:from>
    <xdr:to>
      <xdr:col>9</xdr:col>
      <xdr:colOff>257175</xdr:colOff>
      <xdr:row>19</xdr:row>
      <xdr:rowOff>152400</xdr:rowOff>
    </xdr:to>
    <xdr:sp>
      <xdr:nvSpPr>
        <xdr:cNvPr id="11" name="直線矢印コネクタ 11"/>
        <xdr:cNvSpPr>
          <a:spLocks/>
        </xdr:cNvSpPr>
      </xdr:nvSpPr>
      <xdr:spPr>
        <a:xfrm flipH="1">
          <a:off x="5981700" y="2333625"/>
          <a:ext cx="447675" cy="12001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12</xdr:row>
      <xdr:rowOff>133350</xdr:rowOff>
    </xdr:from>
    <xdr:to>
      <xdr:col>8</xdr:col>
      <xdr:colOff>0</xdr:colOff>
      <xdr:row>15</xdr:row>
      <xdr:rowOff>66675</xdr:rowOff>
    </xdr:to>
    <xdr:sp>
      <xdr:nvSpPr>
        <xdr:cNvPr id="12" name="直線矢印コネクタ 12"/>
        <xdr:cNvSpPr>
          <a:spLocks/>
        </xdr:cNvSpPr>
      </xdr:nvSpPr>
      <xdr:spPr>
        <a:xfrm flipH="1">
          <a:off x="5295900" y="2314575"/>
          <a:ext cx="190500" cy="44767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8">
      <selection activeCell="E24" sqref="E24"/>
    </sheetView>
  </sheetViews>
  <sheetFormatPr defaultColWidth="9.00390625" defaultRowHeight="13.5"/>
  <cols>
    <col min="1" max="1" width="4.75390625" style="0" customWidth="1"/>
    <col min="2" max="2" width="15.75390625" style="0" customWidth="1"/>
    <col min="3" max="8" width="20.375" style="0" customWidth="1"/>
  </cols>
  <sheetData>
    <row r="1" spans="2:7" ht="21" customHeight="1">
      <c r="B1" s="87"/>
      <c r="C1" s="87"/>
      <c r="D1" s="87"/>
      <c r="E1" s="87"/>
      <c r="F1" s="87"/>
      <c r="G1" s="87"/>
    </row>
    <row r="2" spans="1:7" ht="27" customHeight="1">
      <c r="A2" s="13"/>
      <c r="B2" s="13" t="s">
        <v>27</v>
      </c>
      <c r="C2" s="1"/>
      <c r="E2" s="1"/>
      <c r="F2" s="98"/>
      <c r="G2" s="67" t="s">
        <v>59</v>
      </c>
    </row>
    <row r="3" spans="2:7" ht="23.25" customHeight="1" thickBot="1">
      <c r="B3" s="85"/>
      <c r="C3" s="182" t="s">
        <v>19</v>
      </c>
      <c r="D3" s="183" t="s">
        <v>20</v>
      </c>
      <c r="E3" s="149" t="s">
        <v>21</v>
      </c>
      <c r="F3" s="179" t="s">
        <v>144</v>
      </c>
      <c r="G3" s="157" t="s">
        <v>145</v>
      </c>
    </row>
    <row r="4" spans="2:7" ht="33" customHeight="1" thickTop="1">
      <c r="B4" s="61" t="s">
        <v>14</v>
      </c>
      <c r="C4" s="188" t="s">
        <v>60</v>
      </c>
      <c r="D4" s="110" t="s">
        <v>92</v>
      </c>
      <c r="E4" s="114" t="s">
        <v>94</v>
      </c>
      <c r="F4" s="223" t="s">
        <v>86</v>
      </c>
      <c r="G4" s="224" t="s">
        <v>161</v>
      </c>
    </row>
    <row r="5" spans="2:7" ht="33" customHeight="1">
      <c r="B5" s="150" t="s">
        <v>16</v>
      </c>
      <c r="C5" s="188" t="s">
        <v>151</v>
      </c>
      <c r="D5" s="185" t="s">
        <v>88</v>
      </c>
      <c r="E5" s="180" t="s">
        <v>95</v>
      </c>
      <c r="F5" s="222"/>
      <c r="G5" s="225"/>
    </row>
    <row r="6" spans="2:7" ht="27" customHeight="1">
      <c r="B6" s="150" t="s">
        <v>17</v>
      </c>
      <c r="C6" s="188" t="s">
        <v>96</v>
      </c>
      <c r="D6" s="110" t="s">
        <v>93</v>
      </c>
      <c r="E6" s="181" t="s">
        <v>91</v>
      </c>
      <c r="F6" s="221" t="s">
        <v>87</v>
      </c>
      <c r="G6" s="230" t="s">
        <v>147</v>
      </c>
    </row>
    <row r="7" spans="2:7" ht="27" customHeight="1">
      <c r="B7" s="150" t="s">
        <v>10</v>
      </c>
      <c r="C7" s="184" t="s">
        <v>152</v>
      </c>
      <c r="D7" s="110" t="s">
        <v>153</v>
      </c>
      <c r="E7" s="114" t="s">
        <v>154</v>
      </c>
      <c r="F7" s="222"/>
      <c r="G7" s="231"/>
    </row>
    <row r="8" spans="1:7" ht="27" customHeight="1">
      <c r="A8" s="236" t="s">
        <v>66</v>
      </c>
      <c r="B8" s="7" t="s">
        <v>18</v>
      </c>
      <c r="C8" s="188" t="s">
        <v>138</v>
      </c>
      <c r="D8" s="110" t="s">
        <v>85</v>
      </c>
      <c r="E8" s="186" t="s">
        <v>90</v>
      </c>
      <c r="F8" s="228" t="s">
        <v>142</v>
      </c>
      <c r="G8" s="232" t="s">
        <v>148</v>
      </c>
    </row>
    <row r="9" spans="1:7" ht="27" customHeight="1">
      <c r="A9" s="236"/>
      <c r="B9" s="7" t="s">
        <v>13</v>
      </c>
      <c r="C9" s="188" t="s">
        <v>97</v>
      </c>
      <c r="D9" s="110" t="s">
        <v>155</v>
      </c>
      <c r="E9" s="187" t="s">
        <v>89</v>
      </c>
      <c r="F9" s="222"/>
      <c r="G9" s="231"/>
    </row>
    <row r="10" ht="20.25" customHeight="1">
      <c r="A10" s="236"/>
    </row>
    <row r="11" spans="1:2" ht="23.25" customHeight="1">
      <c r="A11" s="236"/>
      <c r="B11" s="13" t="s">
        <v>28</v>
      </c>
    </row>
    <row r="12" spans="1:8" ht="21.75" customHeight="1" thickBot="1">
      <c r="A12" s="236"/>
      <c r="B12" s="86" t="s">
        <v>33</v>
      </c>
      <c r="C12" s="91" t="s">
        <v>34</v>
      </c>
      <c r="D12" s="237" t="s">
        <v>36</v>
      </c>
      <c r="E12" s="238"/>
      <c r="F12" s="239"/>
      <c r="G12" s="158" t="s">
        <v>149</v>
      </c>
      <c r="H12" s="157" t="s">
        <v>150</v>
      </c>
    </row>
    <row r="13" spans="1:8" ht="27" customHeight="1" thickTop="1">
      <c r="A13" s="236"/>
      <c r="B13" s="226" t="s">
        <v>35</v>
      </c>
      <c r="C13" s="61" t="s">
        <v>31</v>
      </c>
      <c r="D13" s="216" t="str">
        <f>C4</f>
        <v>並木ＦＣ</v>
      </c>
      <c r="E13" s="217" t="str">
        <f>C5</f>
        <v>吾妻ＳＣ</v>
      </c>
      <c r="F13" s="153" t="str">
        <f>D6</f>
        <v>MAENO D2C SSS</v>
      </c>
      <c r="G13" s="223" t="s">
        <v>86</v>
      </c>
      <c r="H13" s="224" t="s">
        <v>146</v>
      </c>
    </row>
    <row r="14" spans="1:8" ht="27" customHeight="1" thickBot="1">
      <c r="A14" s="236"/>
      <c r="B14" s="227"/>
      <c r="C14" s="69" t="s">
        <v>30</v>
      </c>
      <c r="D14" s="70" t="str">
        <f>E7</f>
        <v>東光台SC</v>
      </c>
      <c r="E14" s="218" t="str">
        <f>C8</f>
        <v>REGISTAつくば</v>
      </c>
      <c r="F14" s="154" t="str">
        <f>D9</f>
        <v>竹園東ＦＣ・A</v>
      </c>
      <c r="G14" s="229"/>
      <c r="H14" s="233"/>
    </row>
    <row r="15" spans="1:8" ht="27" customHeight="1" thickTop="1">
      <c r="A15" s="236"/>
      <c r="B15" s="226" t="s">
        <v>23</v>
      </c>
      <c r="C15" s="61" t="s">
        <v>32</v>
      </c>
      <c r="D15" s="68" t="str">
        <f>E4</f>
        <v>つくばJr.FC</v>
      </c>
      <c r="E15" s="151" t="str">
        <f>D5</f>
        <v>桜FC</v>
      </c>
      <c r="F15" s="219" t="str">
        <f>C6</f>
        <v>二の宮FC</v>
      </c>
      <c r="G15" s="223" t="s">
        <v>87</v>
      </c>
      <c r="H15" s="234" t="s">
        <v>147</v>
      </c>
    </row>
    <row r="16" spans="1:8" ht="27" customHeight="1" thickBot="1">
      <c r="A16" s="236"/>
      <c r="B16" s="227"/>
      <c r="C16" s="96" t="s">
        <v>29</v>
      </c>
      <c r="D16" s="70" t="str">
        <f>D7</f>
        <v>茎崎ﾌﾞﾚｲｽﾞFC</v>
      </c>
      <c r="E16" s="152" t="str">
        <f>D8</f>
        <v>吉沼FCﾌﾟﾘﾏｰﾘｵ</v>
      </c>
      <c r="F16" s="154" t="str">
        <f>E9</f>
        <v>高崎ＳＳＳ</v>
      </c>
      <c r="G16" s="229"/>
      <c r="H16" s="235"/>
    </row>
    <row r="17" spans="2:8" ht="27" customHeight="1" thickTop="1">
      <c r="B17" s="226" t="s">
        <v>98</v>
      </c>
      <c r="C17" s="116" t="s">
        <v>54</v>
      </c>
      <c r="D17" s="68" t="str">
        <f>D4</f>
        <v>FC北条</v>
      </c>
      <c r="E17" s="151" t="str">
        <f>E5</f>
        <v>大穂東SC</v>
      </c>
      <c r="F17" s="153" t="str">
        <f>E6</f>
        <v>つくばｽﾎﾟｰﾂｸﾗﾌﾞ</v>
      </c>
      <c r="G17" s="228" t="s">
        <v>142</v>
      </c>
      <c r="H17" s="232" t="s">
        <v>148</v>
      </c>
    </row>
    <row r="18" spans="2:8" ht="27" customHeight="1" thickBot="1">
      <c r="B18" s="227"/>
      <c r="C18" s="69" t="s">
        <v>55</v>
      </c>
      <c r="D18" s="155" t="str">
        <f>C7</f>
        <v>竹園東ＦＣ・B</v>
      </c>
      <c r="E18" s="156" t="str">
        <f>E8</f>
        <v>FC大穂パルセンテ</v>
      </c>
      <c r="F18" s="220" t="str">
        <f>C9</f>
        <v>手代木SC</v>
      </c>
      <c r="G18" s="222"/>
      <c r="H18" s="231"/>
    </row>
    <row r="19" ht="16.5" customHeight="1" thickTop="1"/>
    <row r="20" spans="2:5" ht="22.5" customHeight="1">
      <c r="B20" s="65" t="s">
        <v>99</v>
      </c>
      <c r="C20" s="5"/>
      <c r="D20" s="4"/>
      <c r="E20" s="9"/>
    </row>
    <row r="21" spans="2:5" ht="22.5" customHeight="1">
      <c r="B21" s="65"/>
      <c r="C21" s="66" t="s">
        <v>100</v>
      </c>
      <c r="D21" s="4"/>
      <c r="E21" s="9"/>
    </row>
    <row r="22" spans="2:5" ht="22.5" customHeight="1">
      <c r="B22" s="67" t="s">
        <v>101</v>
      </c>
      <c r="C22" s="63"/>
      <c r="E22" s="1"/>
    </row>
    <row r="23" ht="22.5" customHeight="1">
      <c r="B23" s="67"/>
    </row>
    <row r="24" ht="21" customHeight="1"/>
  </sheetData>
  <sheetProtection/>
  <mergeCells count="17">
    <mergeCell ref="H13:H14"/>
    <mergeCell ref="H15:H16"/>
    <mergeCell ref="H17:H18"/>
    <mergeCell ref="A8:A16"/>
    <mergeCell ref="B13:B14"/>
    <mergeCell ref="B15:B16"/>
    <mergeCell ref="D12:F12"/>
    <mergeCell ref="F8:F9"/>
    <mergeCell ref="F6:F7"/>
    <mergeCell ref="F4:F5"/>
    <mergeCell ref="G4:G5"/>
    <mergeCell ref="B17:B18"/>
    <mergeCell ref="G17:G18"/>
    <mergeCell ref="G15:G16"/>
    <mergeCell ref="G13:G14"/>
    <mergeCell ref="G6:G7"/>
    <mergeCell ref="G8:G9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9">
      <selection activeCell="F24" sqref="F24"/>
    </sheetView>
  </sheetViews>
  <sheetFormatPr defaultColWidth="9.00390625" defaultRowHeight="13.5"/>
  <cols>
    <col min="1" max="1" width="3.75390625" style="0" customWidth="1"/>
    <col min="2" max="2" width="10.625" style="1" customWidth="1"/>
    <col min="3" max="3" width="12.625" style="1" customWidth="1"/>
    <col min="4" max="4" width="5.125" style="1" customWidth="1"/>
    <col min="5" max="5" width="3.75390625" style="1" customWidth="1"/>
    <col min="6" max="6" width="5.125" style="0" customWidth="1"/>
    <col min="7" max="10" width="12.75390625" style="1" customWidth="1"/>
    <col min="11" max="11" width="5.125" style="1" customWidth="1"/>
    <col min="12" max="12" width="3.75390625" style="0" customWidth="1"/>
    <col min="13" max="13" width="5.125" style="0" customWidth="1"/>
    <col min="14" max="16" width="12.75390625" style="1" customWidth="1"/>
  </cols>
  <sheetData>
    <row r="1" ht="27" customHeight="1">
      <c r="B1" s="13" t="s">
        <v>56</v>
      </c>
    </row>
    <row r="2" ht="6" customHeight="1">
      <c r="B2" s="13"/>
    </row>
    <row r="3" spans="2:10" ht="27" customHeight="1">
      <c r="B3" s="2" t="s">
        <v>139</v>
      </c>
      <c r="J3" s="2" t="s">
        <v>140</v>
      </c>
    </row>
    <row r="4" spans="2:16" ht="27" customHeight="1">
      <c r="B4" s="177" t="s">
        <v>156</v>
      </c>
      <c r="J4" s="251" t="s">
        <v>157</v>
      </c>
      <c r="K4" s="251"/>
      <c r="L4" s="251"/>
      <c r="M4" s="251"/>
      <c r="N4" s="251"/>
      <c r="O4" s="251"/>
      <c r="P4" s="251"/>
    </row>
    <row r="5" spans="2:16" ht="27" customHeight="1" thickBot="1">
      <c r="B5" s="120" t="s">
        <v>0</v>
      </c>
      <c r="C5" s="245" t="s">
        <v>1</v>
      </c>
      <c r="D5" s="246"/>
      <c r="E5" s="246"/>
      <c r="F5" s="246"/>
      <c r="G5" s="247"/>
      <c r="H5" s="71" t="s">
        <v>102</v>
      </c>
      <c r="I5" s="64" t="s">
        <v>71</v>
      </c>
      <c r="J5" s="245" t="s">
        <v>1</v>
      </c>
      <c r="K5" s="246"/>
      <c r="L5" s="246"/>
      <c r="M5" s="246"/>
      <c r="N5" s="246"/>
      <c r="O5" s="71" t="s">
        <v>102</v>
      </c>
      <c r="P5" s="64" t="s">
        <v>71</v>
      </c>
    </row>
    <row r="6" spans="2:16" ht="27" customHeight="1" thickTop="1">
      <c r="B6" s="88" t="s">
        <v>62</v>
      </c>
      <c r="C6" s="104" t="str">
        <f>'組合せ試合会場'!C4</f>
        <v>並木ＦＣ</v>
      </c>
      <c r="D6" s="125">
        <v>7</v>
      </c>
      <c r="E6" s="126" t="s">
        <v>26</v>
      </c>
      <c r="F6" s="127">
        <v>1</v>
      </c>
      <c r="G6" s="106" t="str">
        <f>'組合せ試合会場'!D4</f>
        <v>FC北条</v>
      </c>
      <c r="H6" s="107" t="str">
        <f>'組合せ試合会場'!C5</f>
        <v>吾妻ＳＣ</v>
      </c>
      <c r="I6" s="108" t="str">
        <f>'組合せ試合会場'!D5</f>
        <v>桜FC</v>
      </c>
      <c r="J6" s="115" t="str">
        <f>'組合せ試合会場'!C6</f>
        <v>二の宮FC</v>
      </c>
      <c r="K6" s="131">
        <v>0</v>
      </c>
      <c r="L6" s="126" t="s">
        <v>11</v>
      </c>
      <c r="M6" s="127">
        <v>3</v>
      </c>
      <c r="N6" s="112" t="str">
        <f>'組合せ試合会場'!D6</f>
        <v>MAENO D2C SSS</v>
      </c>
      <c r="O6" s="107" t="str">
        <f>'組合せ試合会場'!C7</f>
        <v>竹園東ＦＣ・B</v>
      </c>
      <c r="P6" s="113" t="str">
        <f>'組合せ試合会場'!D7</f>
        <v>茎崎ﾌﾞﾚｲｽﾞFC</v>
      </c>
    </row>
    <row r="7" spans="2:16" ht="27" customHeight="1">
      <c r="B7" s="89" t="s">
        <v>63</v>
      </c>
      <c r="C7" s="105" t="str">
        <f>'組合せ試合会場'!C5</f>
        <v>吾妻ＳＣ</v>
      </c>
      <c r="D7" s="128">
        <v>1</v>
      </c>
      <c r="E7" s="129" t="s">
        <v>26</v>
      </c>
      <c r="F7" s="130">
        <v>0</v>
      </c>
      <c r="G7" s="109" t="str">
        <f>'組合せ試合会場'!D5</f>
        <v>桜FC</v>
      </c>
      <c r="H7" s="110" t="str">
        <f>'組合せ試合会場'!C4</f>
        <v>並木ＦＣ</v>
      </c>
      <c r="I7" s="102" t="str">
        <f>'組合せ試合会場'!D4</f>
        <v>FC北条</v>
      </c>
      <c r="J7" s="105" t="str">
        <f>'組合せ試合会場'!C7</f>
        <v>竹園東ＦＣ・B</v>
      </c>
      <c r="K7" s="130">
        <v>0</v>
      </c>
      <c r="L7" s="129" t="s">
        <v>11</v>
      </c>
      <c r="M7" s="130">
        <v>3</v>
      </c>
      <c r="N7" s="114" t="str">
        <f>'組合せ試合会場'!D7</f>
        <v>茎崎ﾌﾞﾚｲｽﾞFC</v>
      </c>
      <c r="O7" s="110" t="str">
        <f>'組合せ試合会場'!C6</f>
        <v>二の宮FC</v>
      </c>
      <c r="P7" s="109" t="str">
        <f>'組合せ試合会場'!D6</f>
        <v>MAENO D2C SSS</v>
      </c>
    </row>
    <row r="8" spans="2:16" ht="27" customHeight="1">
      <c r="B8" s="89" t="s">
        <v>64</v>
      </c>
      <c r="C8" s="105" t="str">
        <f>'組合せ試合会場'!C4</f>
        <v>並木ＦＣ</v>
      </c>
      <c r="D8" s="128">
        <v>5</v>
      </c>
      <c r="E8" s="129" t="s">
        <v>26</v>
      </c>
      <c r="F8" s="130">
        <v>1</v>
      </c>
      <c r="G8" s="109" t="str">
        <f>'組合せ試合会場'!E4</f>
        <v>つくばJr.FC</v>
      </c>
      <c r="H8" s="110" t="str">
        <f>'組合せ試合会場'!E5</f>
        <v>大穂東SC</v>
      </c>
      <c r="I8" s="102" t="str">
        <f>'組合せ試合会場'!C5</f>
        <v>吾妻ＳＣ</v>
      </c>
      <c r="J8" s="105" t="str">
        <f>'組合せ試合会場'!C6</f>
        <v>二の宮FC</v>
      </c>
      <c r="K8" s="130">
        <v>5</v>
      </c>
      <c r="L8" s="129" t="s">
        <v>11</v>
      </c>
      <c r="M8" s="130">
        <v>0</v>
      </c>
      <c r="N8" s="114" t="str">
        <f>'組合せ試合会場'!E6</f>
        <v>つくばｽﾎﾟｰﾂｸﾗﾌﾞ</v>
      </c>
      <c r="O8" s="110" t="str">
        <f>'組合せ試合会場'!E7</f>
        <v>東光台SC</v>
      </c>
      <c r="P8" s="109" t="str">
        <f>'組合せ試合会場'!C7</f>
        <v>竹園東ＦＣ・B</v>
      </c>
    </row>
    <row r="9" spans="2:16" ht="27" customHeight="1">
      <c r="B9" s="89" t="s">
        <v>103</v>
      </c>
      <c r="C9" s="105" t="str">
        <f>'組合せ試合会場'!C5</f>
        <v>吾妻ＳＣ</v>
      </c>
      <c r="D9" s="213">
        <v>5</v>
      </c>
      <c r="E9" s="129" t="s">
        <v>11</v>
      </c>
      <c r="F9" s="213">
        <v>0</v>
      </c>
      <c r="G9" s="114" t="str">
        <f>'組合せ試合会場'!E5</f>
        <v>大穂東SC</v>
      </c>
      <c r="H9" s="110" t="str">
        <f>'組合せ試合会場'!E4</f>
        <v>つくばJr.FC</v>
      </c>
      <c r="I9" s="102" t="str">
        <f>'組合せ試合会場'!C4</f>
        <v>並木ＦＣ</v>
      </c>
      <c r="J9" s="111" t="str">
        <f>'組合せ試合会場'!C7</f>
        <v>竹園東ＦＣ・B</v>
      </c>
      <c r="K9" s="213">
        <v>0</v>
      </c>
      <c r="L9" s="129" t="s">
        <v>11</v>
      </c>
      <c r="M9" s="213">
        <v>8</v>
      </c>
      <c r="N9" s="114" t="str">
        <f>'組合せ試合会場'!E7</f>
        <v>東光台SC</v>
      </c>
      <c r="O9" s="110" t="str">
        <f>'組合せ試合会場'!E6</f>
        <v>つくばｽﾎﾟｰﾂｸﾗﾌﾞ</v>
      </c>
      <c r="P9" s="109" t="str">
        <f>'組合せ試合会場'!C6</f>
        <v>二の宮FC</v>
      </c>
    </row>
    <row r="10" spans="1:16" ht="27" customHeight="1">
      <c r="A10" s="236" t="s">
        <v>67</v>
      </c>
      <c r="B10" s="89" t="s">
        <v>104</v>
      </c>
      <c r="C10" s="240" t="s">
        <v>107</v>
      </c>
      <c r="D10" s="241"/>
      <c r="E10" s="241"/>
      <c r="F10" s="241"/>
      <c r="G10" s="241"/>
      <c r="H10" s="241"/>
      <c r="I10" s="250"/>
      <c r="J10" s="240" t="s">
        <v>107</v>
      </c>
      <c r="K10" s="241"/>
      <c r="L10" s="241"/>
      <c r="M10" s="241"/>
      <c r="N10" s="241"/>
      <c r="O10" s="241"/>
      <c r="P10" s="242"/>
    </row>
    <row r="11" spans="1:16" ht="27" customHeight="1">
      <c r="A11" s="236"/>
      <c r="B11" s="89" t="s">
        <v>105</v>
      </c>
      <c r="C11" s="105" t="str">
        <f>'組合せ試合会場'!D4</f>
        <v>FC北条</v>
      </c>
      <c r="D11" s="128">
        <v>1</v>
      </c>
      <c r="E11" s="129" t="s">
        <v>26</v>
      </c>
      <c r="F11" s="130">
        <v>1</v>
      </c>
      <c r="G11" s="109" t="str">
        <f>'組合せ試合会場'!E4</f>
        <v>つくばJr.FC</v>
      </c>
      <c r="H11" s="110" t="str">
        <f>'組合せ試合会場'!D5</f>
        <v>桜FC</v>
      </c>
      <c r="I11" s="102" t="str">
        <f>'組合せ試合会場'!E5</f>
        <v>大穂東SC</v>
      </c>
      <c r="J11" s="105" t="str">
        <f>'組合せ試合会場'!D6</f>
        <v>MAENO D2C SSS</v>
      </c>
      <c r="K11" s="130">
        <v>4</v>
      </c>
      <c r="L11" s="129" t="s">
        <v>11</v>
      </c>
      <c r="M11" s="130">
        <v>0</v>
      </c>
      <c r="N11" s="114" t="str">
        <f>'組合せ試合会場'!E6</f>
        <v>つくばｽﾎﾟｰﾂｸﾗﾌﾞ</v>
      </c>
      <c r="O11" s="110" t="str">
        <f>'組合せ試合会場'!D7</f>
        <v>茎崎ﾌﾞﾚｲｽﾞFC</v>
      </c>
      <c r="P11" s="109" t="str">
        <f>'組合せ試合会場'!E7</f>
        <v>東光台SC</v>
      </c>
    </row>
    <row r="12" spans="1:16" ht="27" customHeight="1">
      <c r="A12" s="236"/>
      <c r="B12" s="89" t="s">
        <v>106</v>
      </c>
      <c r="C12" s="105" t="str">
        <f>'組合せ試合会場'!D5</f>
        <v>桜FC</v>
      </c>
      <c r="D12" s="128">
        <v>3</v>
      </c>
      <c r="E12" s="129" t="s">
        <v>26</v>
      </c>
      <c r="F12" s="130">
        <v>0</v>
      </c>
      <c r="G12" s="109" t="str">
        <f>'組合せ試合会場'!E5</f>
        <v>大穂東SC</v>
      </c>
      <c r="H12" s="110" t="str">
        <f>'組合せ試合会場'!D4</f>
        <v>FC北条</v>
      </c>
      <c r="I12" s="102" t="str">
        <f>'組合せ試合会場'!E4</f>
        <v>つくばJr.FC</v>
      </c>
      <c r="J12" s="105" t="str">
        <f>'組合せ試合会場'!D7</f>
        <v>茎崎ﾌﾞﾚｲｽﾞFC</v>
      </c>
      <c r="K12" s="130">
        <v>0</v>
      </c>
      <c r="L12" s="129" t="s">
        <v>11</v>
      </c>
      <c r="M12" s="130">
        <v>3</v>
      </c>
      <c r="N12" s="114" t="str">
        <f>'組合せ試合会場'!E7</f>
        <v>東光台SC</v>
      </c>
      <c r="O12" s="110" t="str">
        <f>'組合せ試合会場'!D6</f>
        <v>MAENO D2C SSS</v>
      </c>
      <c r="P12" s="109" t="str">
        <f>'組合せ試合会場'!E6</f>
        <v>つくばｽﾎﾟｰﾂｸﾗﾌﾞ</v>
      </c>
    </row>
    <row r="13" spans="1:16" ht="22.5" customHeight="1">
      <c r="A13" s="236"/>
      <c r="B13" s="73"/>
      <c r="C13" s="73"/>
      <c r="D13" s="97"/>
      <c r="E13" s="60"/>
      <c r="F13" s="72"/>
      <c r="G13" s="73"/>
      <c r="H13" s="73"/>
      <c r="I13" s="73"/>
      <c r="J13" s="103"/>
      <c r="K13" s="72"/>
      <c r="L13" s="60"/>
      <c r="M13" s="72"/>
      <c r="N13" s="73"/>
      <c r="O13" s="73"/>
      <c r="P13" s="73"/>
    </row>
    <row r="14" spans="1:16" ht="27" customHeight="1">
      <c r="A14" s="236"/>
      <c r="B14" s="178" t="s">
        <v>141</v>
      </c>
      <c r="C14" s="9"/>
      <c r="D14" s="3"/>
      <c r="E14" s="3"/>
      <c r="F14" s="8"/>
      <c r="G14" s="5"/>
      <c r="H14" s="5"/>
      <c r="I14" s="5"/>
      <c r="J14" s="178"/>
      <c r="K14" s="6"/>
      <c r="L14" s="4"/>
      <c r="M14" s="8"/>
      <c r="N14" s="8"/>
      <c r="O14" s="5"/>
      <c r="P14" s="5"/>
    </row>
    <row r="15" spans="1:16" ht="27" customHeight="1">
      <c r="A15" s="236"/>
      <c r="B15" s="252" t="s">
        <v>158</v>
      </c>
      <c r="C15" s="252"/>
      <c r="D15" s="252"/>
      <c r="E15" s="252"/>
      <c r="F15" s="252"/>
      <c r="G15" s="252"/>
      <c r="H15" s="252"/>
      <c r="I15" s="252"/>
      <c r="J15" s="178"/>
      <c r="K15" s="6"/>
      <c r="L15" s="4"/>
      <c r="M15" s="8"/>
      <c r="N15" s="8"/>
      <c r="O15" s="5"/>
      <c r="P15" s="5"/>
    </row>
    <row r="16" spans="1:16" ht="27" customHeight="1" thickBot="1">
      <c r="A16" s="236"/>
      <c r="B16" s="120" t="s">
        <v>0</v>
      </c>
      <c r="C16" s="245" t="s">
        <v>1</v>
      </c>
      <c r="D16" s="246"/>
      <c r="E16" s="246"/>
      <c r="F16" s="246"/>
      <c r="G16" s="247"/>
      <c r="H16" s="71" t="s">
        <v>102</v>
      </c>
      <c r="I16" s="79" t="s">
        <v>71</v>
      </c>
      <c r="J16" s="248"/>
      <c r="K16" s="249"/>
      <c r="L16" s="249"/>
      <c r="M16" s="249"/>
      <c r="N16" s="249"/>
      <c r="O16" s="160"/>
      <c r="P16" s="160"/>
    </row>
    <row r="17" spans="1:16" ht="27" customHeight="1" thickTop="1">
      <c r="A17" s="236"/>
      <c r="B17" s="88" t="s">
        <v>62</v>
      </c>
      <c r="C17" s="104" t="str">
        <f>'組合せ試合会場'!C8</f>
        <v>REGISTAつくば</v>
      </c>
      <c r="D17" s="125">
        <v>12</v>
      </c>
      <c r="E17" s="129" t="s">
        <v>11</v>
      </c>
      <c r="F17" s="127">
        <v>0</v>
      </c>
      <c r="G17" s="106" t="str">
        <f>'組合せ試合会場'!D8</f>
        <v>吉沼FCﾌﾟﾘﾏｰﾘｵ</v>
      </c>
      <c r="H17" s="107" t="str">
        <f>'組合せ試合会場'!C9</f>
        <v>手代木SC</v>
      </c>
      <c r="I17" s="113" t="str">
        <f>'組合せ試合会場'!D9</f>
        <v>竹園東ＦＣ・A</v>
      </c>
      <c r="J17" s="161"/>
      <c r="K17" s="162"/>
      <c r="L17" s="163"/>
      <c r="M17" s="164"/>
      <c r="N17" s="165"/>
      <c r="O17" s="160"/>
      <c r="P17" s="160"/>
    </row>
    <row r="18" spans="2:16" ht="27" customHeight="1">
      <c r="B18" s="89" t="s">
        <v>63</v>
      </c>
      <c r="C18" s="105" t="str">
        <f>'組合せ試合会場'!C9</f>
        <v>手代木SC</v>
      </c>
      <c r="D18" s="128">
        <v>1</v>
      </c>
      <c r="E18" s="129" t="s">
        <v>11</v>
      </c>
      <c r="F18" s="130">
        <v>1</v>
      </c>
      <c r="G18" s="109" t="str">
        <f>'組合せ試合会場'!D9</f>
        <v>竹園東ＦＣ・A</v>
      </c>
      <c r="H18" s="110" t="str">
        <f>'組合せ試合会場'!C8</f>
        <v>REGISTAつくば</v>
      </c>
      <c r="I18" s="109" t="str">
        <f>'組合せ試合会場'!D8</f>
        <v>吉沼FCﾌﾟﾘﾏｰﾘｵ</v>
      </c>
      <c r="J18" s="161"/>
      <c r="K18" s="164"/>
      <c r="L18" s="163"/>
      <c r="M18" s="164"/>
      <c r="N18" s="165"/>
      <c r="O18" s="160"/>
      <c r="P18" s="160"/>
    </row>
    <row r="19" spans="2:16" ht="27" customHeight="1">
      <c r="B19" s="89" t="s">
        <v>64</v>
      </c>
      <c r="C19" s="105" t="str">
        <f>'組合せ試合会場'!C8</f>
        <v>REGISTAつくば</v>
      </c>
      <c r="D19" s="128">
        <v>7</v>
      </c>
      <c r="E19" s="129" t="s">
        <v>11</v>
      </c>
      <c r="F19" s="130">
        <v>0</v>
      </c>
      <c r="G19" s="109" t="str">
        <f>'組合せ試合会場'!E8</f>
        <v>FC大穂パルセンテ</v>
      </c>
      <c r="H19" s="110" t="str">
        <f>'組合せ試合会場'!E9</f>
        <v>高崎ＳＳＳ</v>
      </c>
      <c r="I19" s="109" t="str">
        <f>'組合せ試合会場'!C9</f>
        <v>手代木SC</v>
      </c>
      <c r="J19" s="161"/>
      <c r="K19" s="166"/>
      <c r="L19" s="163"/>
      <c r="M19" s="166"/>
      <c r="N19" s="165"/>
      <c r="O19" s="160"/>
      <c r="P19" s="160"/>
    </row>
    <row r="20" spans="2:16" ht="27" customHeight="1">
      <c r="B20" s="89" t="s">
        <v>103</v>
      </c>
      <c r="C20" s="105" t="str">
        <f>'組合せ試合会場'!C9</f>
        <v>手代木SC</v>
      </c>
      <c r="D20" s="213">
        <v>1</v>
      </c>
      <c r="E20" s="129" t="s">
        <v>11</v>
      </c>
      <c r="F20" s="213">
        <v>4</v>
      </c>
      <c r="G20" s="114" t="str">
        <f>'組合せ試合会場'!E9</f>
        <v>高崎ＳＳＳ</v>
      </c>
      <c r="H20" s="110" t="str">
        <f>'組合せ試合会場'!E8</f>
        <v>FC大穂パルセンテ</v>
      </c>
      <c r="I20" s="159" t="str">
        <f>'組合せ試合会場'!C8</f>
        <v>REGISTAつくば</v>
      </c>
      <c r="J20" s="167"/>
      <c r="K20" s="168"/>
      <c r="L20" s="168"/>
      <c r="M20" s="168"/>
      <c r="N20" s="168"/>
      <c r="O20" s="168"/>
      <c r="P20" s="168"/>
    </row>
    <row r="21" spans="2:16" ht="27" customHeight="1">
      <c r="B21" s="89" t="s">
        <v>104</v>
      </c>
      <c r="C21" s="240" t="s">
        <v>107</v>
      </c>
      <c r="D21" s="241"/>
      <c r="E21" s="241"/>
      <c r="F21" s="241"/>
      <c r="G21" s="241"/>
      <c r="H21" s="241"/>
      <c r="I21" s="242"/>
      <c r="J21" s="243"/>
      <c r="K21" s="244"/>
      <c r="L21" s="244"/>
      <c r="M21" s="244"/>
      <c r="N21" s="244"/>
      <c r="O21" s="244"/>
      <c r="P21" s="244"/>
    </row>
    <row r="22" spans="2:16" ht="27" customHeight="1">
      <c r="B22" s="89" t="s">
        <v>105</v>
      </c>
      <c r="C22" s="105" t="str">
        <f>'組合せ試合会場'!D8</f>
        <v>吉沼FCﾌﾟﾘﾏｰﾘｵ</v>
      </c>
      <c r="D22" s="128">
        <v>3</v>
      </c>
      <c r="E22" s="129" t="s">
        <v>11</v>
      </c>
      <c r="F22" s="130">
        <v>0</v>
      </c>
      <c r="G22" s="109" t="str">
        <f>'組合せ試合会場'!E8</f>
        <v>FC大穂パルセンテ</v>
      </c>
      <c r="H22" s="110" t="str">
        <f>'組合せ試合会場'!D9</f>
        <v>竹園東ＦＣ・A</v>
      </c>
      <c r="I22" s="110" t="str">
        <f>'組合せ試合会場'!E9</f>
        <v>高崎ＳＳＳ</v>
      </c>
      <c r="J22" s="161"/>
      <c r="K22" s="166"/>
      <c r="L22" s="163"/>
      <c r="M22" s="166"/>
      <c r="N22" s="165"/>
      <c r="O22" s="160"/>
      <c r="P22" s="160"/>
    </row>
    <row r="23" spans="2:16" ht="27" customHeight="1">
      <c r="B23" s="89" t="s">
        <v>106</v>
      </c>
      <c r="C23" s="105" t="str">
        <f>'組合せ試合会場'!D9</f>
        <v>竹園東ＦＣ・A</v>
      </c>
      <c r="D23" s="128">
        <v>3</v>
      </c>
      <c r="E23" s="129" t="s">
        <v>11</v>
      </c>
      <c r="F23" s="130">
        <v>2</v>
      </c>
      <c r="G23" s="109" t="str">
        <f>'組合せ試合会場'!E9</f>
        <v>高崎ＳＳＳ</v>
      </c>
      <c r="H23" s="110" t="str">
        <f>'組合せ試合会場'!D8</f>
        <v>吉沼FCﾌﾟﾘﾏｰﾘｵ</v>
      </c>
      <c r="I23" s="110" t="str">
        <f>'組合せ試合会場'!E8</f>
        <v>FC大穂パルセンテ</v>
      </c>
      <c r="J23" s="161"/>
      <c r="K23" s="169"/>
      <c r="L23" s="163"/>
      <c r="M23" s="169"/>
      <c r="N23" s="165"/>
      <c r="O23" s="160"/>
      <c r="P23" s="160"/>
    </row>
    <row r="24" spans="2:16" ht="6" customHeight="1">
      <c r="B24" s="5"/>
      <c r="C24" s="5"/>
      <c r="D24" s="3"/>
      <c r="E24" s="4"/>
      <c r="F24" s="8"/>
      <c r="G24" s="73"/>
      <c r="H24" s="5"/>
      <c r="I24" s="5"/>
      <c r="J24" s="5"/>
      <c r="K24" s="4"/>
      <c r="L24" s="4"/>
      <c r="M24" s="8"/>
      <c r="N24" s="8"/>
      <c r="O24" s="5"/>
      <c r="P24" s="5"/>
    </row>
  </sheetData>
  <sheetProtection/>
  <mergeCells count="11">
    <mergeCell ref="J4:P4"/>
    <mergeCell ref="B15:I15"/>
    <mergeCell ref="J10:P10"/>
    <mergeCell ref="C21:I21"/>
    <mergeCell ref="J21:P21"/>
    <mergeCell ref="C5:G5"/>
    <mergeCell ref="J16:N16"/>
    <mergeCell ref="A10:A17"/>
    <mergeCell ref="J5:N5"/>
    <mergeCell ref="C16:G16"/>
    <mergeCell ref="C10:I10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7">
      <selection activeCell="H16" sqref="H16"/>
    </sheetView>
  </sheetViews>
  <sheetFormatPr defaultColWidth="9.00390625" defaultRowHeight="13.5"/>
  <cols>
    <col min="1" max="1" width="3.75390625" style="0" customWidth="1"/>
    <col min="2" max="2" width="10.625" style="1" customWidth="1"/>
    <col min="3" max="3" width="12.625" style="1" customWidth="1"/>
    <col min="4" max="4" width="5.125" style="1" customWidth="1"/>
    <col min="5" max="5" width="3.75390625" style="1" customWidth="1"/>
    <col min="6" max="6" width="5.125" style="0" customWidth="1"/>
    <col min="7" max="10" width="12.75390625" style="1" customWidth="1"/>
    <col min="11" max="11" width="5.125" style="1" customWidth="1"/>
    <col min="12" max="12" width="3.75390625" style="0" customWidth="1"/>
    <col min="13" max="13" width="5.125" style="0" customWidth="1"/>
    <col min="14" max="16" width="12.75390625" style="1" customWidth="1"/>
  </cols>
  <sheetData>
    <row r="1" ht="27" customHeight="1">
      <c r="B1" s="210" t="s">
        <v>56</v>
      </c>
    </row>
    <row r="2" ht="6" customHeight="1">
      <c r="B2" s="13"/>
    </row>
    <row r="3" spans="2:10" ht="27" customHeight="1">
      <c r="B3" s="13" t="s">
        <v>165</v>
      </c>
      <c r="J3" s="2"/>
    </row>
    <row r="4" spans="2:16" ht="27" customHeight="1">
      <c r="B4" s="13" t="s">
        <v>167</v>
      </c>
      <c r="C4" s="174"/>
      <c r="D4" s="174"/>
      <c r="E4" s="174"/>
      <c r="F4" s="175"/>
      <c r="G4" s="174"/>
      <c r="H4" s="174"/>
      <c r="I4" s="174"/>
      <c r="J4" s="254" t="s">
        <v>168</v>
      </c>
      <c r="K4" s="254"/>
      <c r="L4" s="254"/>
      <c r="M4" s="254"/>
      <c r="N4" s="254"/>
      <c r="O4" s="254"/>
      <c r="P4" s="254"/>
    </row>
    <row r="5" spans="1:16" ht="38.25" customHeight="1" thickBot="1">
      <c r="A5" s="253" t="s">
        <v>67</v>
      </c>
      <c r="B5" s="120" t="s">
        <v>0</v>
      </c>
      <c r="C5" s="255" t="s">
        <v>1</v>
      </c>
      <c r="D5" s="256"/>
      <c r="E5" s="256"/>
      <c r="F5" s="256"/>
      <c r="G5" s="257"/>
      <c r="H5" s="170" t="s">
        <v>102</v>
      </c>
      <c r="I5" s="171" t="s">
        <v>71</v>
      </c>
      <c r="J5" s="255" t="s">
        <v>1</v>
      </c>
      <c r="K5" s="256"/>
      <c r="L5" s="256"/>
      <c r="M5" s="256"/>
      <c r="N5" s="256"/>
      <c r="O5" s="170" t="s">
        <v>102</v>
      </c>
      <c r="P5" s="170" t="s">
        <v>71</v>
      </c>
    </row>
    <row r="6" spans="1:16" ht="51" customHeight="1" thickTop="1">
      <c r="A6" s="253"/>
      <c r="B6" s="212" t="s">
        <v>62</v>
      </c>
      <c r="C6" s="196" t="str">
        <f>'組合せ試合会場'!C4</f>
        <v>並木ＦＣ</v>
      </c>
      <c r="D6" s="191"/>
      <c r="E6" s="193" t="s">
        <v>11</v>
      </c>
      <c r="F6" s="192"/>
      <c r="G6" s="197" t="str">
        <f>'組合せ試合会場'!D4</f>
        <v>FC北条</v>
      </c>
      <c r="H6" s="198" t="str">
        <f>'組合せ試合会場'!C5</f>
        <v>吾妻ＳＣ</v>
      </c>
      <c r="I6" s="199" t="str">
        <f>'組合せ試合会場'!D5</f>
        <v>桜FC</v>
      </c>
      <c r="J6" s="200" t="str">
        <f>'組合せ試合会場'!C6</f>
        <v>二の宮FC</v>
      </c>
      <c r="K6" s="193"/>
      <c r="L6" s="193" t="s">
        <v>11</v>
      </c>
      <c r="M6" s="192"/>
      <c r="N6" s="201" t="str">
        <f>'組合せ試合会場'!D6</f>
        <v>MAENO D2C SSS</v>
      </c>
      <c r="O6" s="198" t="str">
        <f>'組合せ試合会場'!C7</f>
        <v>竹園東ＦＣ・B</v>
      </c>
      <c r="P6" s="202" t="str">
        <f>'組合せ試合会場'!D7</f>
        <v>茎崎ﾌﾞﾚｲｽﾞFC</v>
      </c>
    </row>
    <row r="7" spans="1:16" ht="51" customHeight="1">
      <c r="A7" s="253"/>
      <c r="B7" s="119" t="s">
        <v>166</v>
      </c>
      <c r="C7" s="203" t="str">
        <f>'組合せ試合会場'!C8</f>
        <v>REGISTAつくば</v>
      </c>
      <c r="D7" s="194"/>
      <c r="E7" s="195" t="s">
        <v>11</v>
      </c>
      <c r="F7" s="195"/>
      <c r="G7" s="204" t="str">
        <f>'組合せ試合会場'!D8</f>
        <v>吉沼FCﾌﾟﾘﾏｰﾘｵ</v>
      </c>
      <c r="H7" s="205" t="str">
        <f>'組合せ試合会場'!C9</f>
        <v>手代木SC</v>
      </c>
      <c r="I7" s="206" t="str">
        <f>'組合せ試合会場'!D9</f>
        <v>竹園東ＦＣ・A</v>
      </c>
      <c r="J7" s="203" t="str">
        <f>'組合せ試合会場'!C5</f>
        <v>吾妻ＳＣ</v>
      </c>
      <c r="K7" s="195"/>
      <c r="L7" s="195" t="s">
        <v>11</v>
      </c>
      <c r="M7" s="195"/>
      <c r="N7" s="207" t="str">
        <f>'組合せ試合会場'!D5</f>
        <v>桜FC</v>
      </c>
      <c r="O7" s="205" t="str">
        <f>'組合せ試合会場'!C4</f>
        <v>並木ＦＣ</v>
      </c>
      <c r="P7" s="204" t="str">
        <f>'組合せ試合会場'!D4</f>
        <v>FC北条</v>
      </c>
    </row>
    <row r="8" spans="1:16" ht="51" customHeight="1">
      <c r="A8" s="253"/>
      <c r="B8" s="119" t="s">
        <v>169</v>
      </c>
      <c r="C8" s="203" t="str">
        <f>'組合せ試合会場'!C7</f>
        <v>竹園東ＦＣ・B</v>
      </c>
      <c r="D8" s="194"/>
      <c r="E8" s="195" t="s">
        <v>11</v>
      </c>
      <c r="F8" s="195"/>
      <c r="G8" s="204" t="str">
        <f>'組合せ試合会場'!D7</f>
        <v>茎崎ﾌﾞﾚｲｽﾞFC</v>
      </c>
      <c r="H8" s="205" t="str">
        <f>'組合せ試合会場'!C6</f>
        <v>二の宮FC</v>
      </c>
      <c r="I8" s="206" t="str">
        <f>'組合せ試合会場'!D6</f>
        <v>MAENO D2C SSS</v>
      </c>
      <c r="J8" s="203" t="str">
        <f>'組合せ試合会場'!C9</f>
        <v>手代木SC</v>
      </c>
      <c r="K8" s="195"/>
      <c r="L8" s="195" t="s">
        <v>11</v>
      </c>
      <c r="M8" s="195"/>
      <c r="N8" s="207" t="str">
        <f>'組合せ試合会場'!D9</f>
        <v>竹園東ＦＣ・A</v>
      </c>
      <c r="O8" s="205" t="str">
        <f>'組合せ試合会場'!C8</f>
        <v>REGISTAつくば</v>
      </c>
      <c r="P8" s="204" t="str">
        <f>'組合せ試合会場'!D8</f>
        <v>吉沼FCﾌﾟﾘﾏｰﾘｵ</v>
      </c>
    </row>
    <row r="9" spans="1:16" ht="51" customHeight="1">
      <c r="A9" s="253"/>
      <c r="B9" s="119" t="s">
        <v>170</v>
      </c>
      <c r="C9" s="203" t="str">
        <f>'組合せ試合会場'!C4</f>
        <v>並木ＦＣ</v>
      </c>
      <c r="D9" s="208"/>
      <c r="E9" s="195" t="s">
        <v>11</v>
      </c>
      <c r="F9" s="208"/>
      <c r="G9" s="207" t="str">
        <f>'組合せ試合会場'!E4</f>
        <v>つくばJr.FC</v>
      </c>
      <c r="H9" s="205" t="str">
        <f>'組合せ試合会場'!E5</f>
        <v>大穂東SC</v>
      </c>
      <c r="I9" s="206" t="str">
        <f>'組合せ試合会場'!C5</f>
        <v>吾妻ＳＣ</v>
      </c>
      <c r="J9" s="209" t="str">
        <f>'組合せ試合会場'!C6</f>
        <v>二の宮FC</v>
      </c>
      <c r="K9" s="208"/>
      <c r="L9" s="195" t="s">
        <v>11</v>
      </c>
      <c r="M9" s="208"/>
      <c r="N9" s="207" t="str">
        <f>'組合せ試合会場'!E6</f>
        <v>つくばｽﾎﾟｰﾂｸﾗﾌﾞ</v>
      </c>
      <c r="O9" s="205" t="str">
        <f>'組合せ試合会場'!E7</f>
        <v>東光台SC</v>
      </c>
      <c r="P9" s="204" t="str">
        <f>'組合せ試合会場'!C7</f>
        <v>竹園東ＦＣ・B</v>
      </c>
    </row>
    <row r="10" spans="1:16" ht="51" customHeight="1">
      <c r="A10" s="253"/>
      <c r="B10" s="119" t="s">
        <v>171</v>
      </c>
      <c r="C10" s="203" t="str">
        <f>'組合せ試合会場'!C8</f>
        <v>REGISTAつくば</v>
      </c>
      <c r="D10" s="208"/>
      <c r="E10" s="195" t="s">
        <v>11</v>
      </c>
      <c r="F10" s="208"/>
      <c r="G10" s="204" t="str">
        <f>'組合せ試合会場'!E8</f>
        <v>FC大穂パルセンテ</v>
      </c>
      <c r="H10" s="205" t="str">
        <f>'組合せ試合会場'!E9</f>
        <v>高崎ＳＳＳ</v>
      </c>
      <c r="I10" s="206" t="str">
        <f>'組合せ試合会場'!C9</f>
        <v>手代木SC</v>
      </c>
      <c r="J10" s="203" t="str">
        <f>'組合せ試合会場'!C5</f>
        <v>吾妻ＳＣ</v>
      </c>
      <c r="K10" s="207"/>
      <c r="L10" s="195" t="s">
        <v>11</v>
      </c>
      <c r="M10" s="207"/>
      <c r="N10" s="204" t="str">
        <f>'組合せ試合会場'!E5</f>
        <v>大穂東SC</v>
      </c>
      <c r="O10" s="205" t="str">
        <f>'組合せ試合会場'!E4</f>
        <v>つくばJr.FC</v>
      </c>
      <c r="P10" s="204" t="str">
        <f>'組合せ試合会場'!C4</f>
        <v>並木ＦＣ</v>
      </c>
    </row>
    <row r="11" spans="1:16" ht="51" customHeight="1">
      <c r="A11" s="253"/>
      <c r="B11" s="119" t="s">
        <v>172</v>
      </c>
      <c r="C11" s="203" t="str">
        <f>'組合せ試合会場'!C7</f>
        <v>竹園東ＦＣ・B</v>
      </c>
      <c r="D11" s="194"/>
      <c r="E11" s="195" t="s">
        <v>11</v>
      </c>
      <c r="F11" s="195"/>
      <c r="G11" s="204" t="str">
        <f>'組合せ試合会場'!E7</f>
        <v>東光台SC</v>
      </c>
      <c r="H11" s="205" t="str">
        <f>'組合せ試合会場'!E6</f>
        <v>つくばｽﾎﾟｰﾂｸﾗﾌﾞ</v>
      </c>
      <c r="I11" s="206" t="str">
        <f>'組合せ試合会場'!C6</f>
        <v>二の宮FC</v>
      </c>
      <c r="J11" s="203" t="str">
        <f>'組合せ試合会場'!C9</f>
        <v>手代木SC</v>
      </c>
      <c r="K11" s="195"/>
      <c r="L11" s="195" t="s">
        <v>11</v>
      </c>
      <c r="M11" s="195"/>
      <c r="N11" s="207" t="str">
        <f>'組合せ試合会場'!E9</f>
        <v>高崎ＳＳＳ</v>
      </c>
      <c r="O11" s="205" t="str">
        <f>'組合せ試合会場'!E8</f>
        <v>FC大穂パルセンテ</v>
      </c>
      <c r="P11" s="204" t="str">
        <f>'組合せ試合会場'!C8</f>
        <v>REGISTAつくば</v>
      </c>
    </row>
    <row r="12" spans="1:16" ht="51" customHeight="1">
      <c r="A12" s="253"/>
      <c r="B12" s="119" t="s">
        <v>173</v>
      </c>
      <c r="C12" s="203" t="str">
        <f>'組合せ試合会場'!D4</f>
        <v>FC北条</v>
      </c>
      <c r="D12" s="194"/>
      <c r="E12" s="195" t="s">
        <v>11</v>
      </c>
      <c r="F12" s="195"/>
      <c r="G12" s="204" t="str">
        <f>'組合せ試合会場'!E4</f>
        <v>つくばJr.FC</v>
      </c>
      <c r="H12" s="205" t="str">
        <f>'組合せ試合会場'!D5</f>
        <v>桜FC</v>
      </c>
      <c r="I12" s="206" t="str">
        <f>'組合せ試合会場'!E5</f>
        <v>大穂東SC</v>
      </c>
      <c r="J12" s="203" t="str">
        <f>'組合せ試合会場'!D6</f>
        <v>MAENO D2C SSS</v>
      </c>
      <c r="K12" s="195"/>
      <c r="L12" s="195" t="s">
        <v>11</v>
      </c>
      <c r="M12" s="195"/>
      <c r="N12" s="207" t="str">
        <f>'組合せ試合会場'!E6</f>
        <v>つくばｽﾎﾟｰﾂｸﾗﾌﾞ</v>
      </c>
      <c r="O12" s="205" t="str">
        <f>'組合せ試合会場'!D7</f>
        <v>茎崎ﾌﾞﾚｲｽﾞFC</v>
      </c>
      <c r="P12" s="204" t="str">
        <f>'組合せ試合会場'!E7</f>
        <v>東光台SC</v>
      </c>
    </row>
    <row r="13" spans="1:16" ht="51" customHeight="1">
      <c r="A13" s="253"/>
      <c r="B13" s="119" t="s">
        <v>174</v>
      </c>
      <c r="C13" s="203" t="str">
        <f>'組合せ試合会場'!D8</f>
        <v>吉沼FCﾌﾟﾘﾏｰﾘｵ</v>
      </c>
      <c r="D13" s="194"/>
      <c r="E13" s="195" t="s">
        <v>11</v>
      </c>
      <c r="F13" s="195"/>
      <c r="G13" s="204" t="str">
        <f>'組合せ試合会場'!E8</f>
        <v>FC大穂パルセンテ</v>
      </c>
      <c r="H13" s="205" t="str">
        <f>'組合せ試合会場'!D9</f>
        <v>竹園東ＦＣ・A</v>
      </c>
      <c r="I13" s="206" t="str">
        <f>'組合せ試合会場'!E9</f>
        <v>高崎ＳＳＳ</v>
      </c>
      <c r="J13" s="203" t="str">
        <f>'組合せ試合会場'!D5</f>
        <v>桜FC</v>
      </c>
      <c r="K13" s="195"/>
      <c r="L13" s="195" t="s">
        <v>11</v>
      </c>
      <c r="M13" s="195"/>
      <c r="N13" s="207" t="str">
        <f>'組合せ試合会場'!E5</f>
        <v>大穂東SC</v>
      </c>
      <c r="O13" s="205" t="str">
        <f>'組合せ試合会場'!D4</f>
        <v>FC北条</v>
      </c>
      <c r="P13" s="204" t="str">
        <f>'組合せ試合会場'!E4</f>
        <v>つくばJr.FC</v>
      </c>
    </row>
    <row r="14" spans="1:16" ht="51" customHeight="1">
      <c r="A14" s="253"/>
      <c r="B14" s="119" t="s">
        <v>175</v>
      </c>
      <c r="C14" s="203" t="str">
        <f>'組合せ試合会場'!D7</f>
        <v>茎崎ﾌﾞﾚｲｽﾞFC</v>
      </c>
      <c r="D14" s="194"/>
      <c r="E14" s="195" t="s">
        <v>11</v>
      </c>
      <c r="F14" s="195"/>
      <c r="G14" s="204" t="str">
        <f>'組合せ試合会場'!E7</f>
        <v>東光台SC</v>
      </c>
      <c r="H14" s="205" t="str">
        <f>'組合せ試合会場'!D6</f>
        <v>MAENO D2C SSS</v>
      </c>
      <c r="I14" s="206" t="str">
        <f>'組合せ試合会場'!E6</f>
        <v>つくばｽﾎﾟｰﾂｸﾗﾌﾞ</v>
      </c>
      <c r="J14" s="203" t="str">
        <f>'組合せ試合会場'!D9</f>
        <v>竹園東ＦＣ・A</v>
      </c>
      <c r="K14" s="195"/>
      <c r="L14" s="195" t="s">
        <v>11</v>
      </c>
      <c r="M14" s="195"/>
      <c r="N14" s="207" t="str">
        <f>'組合せ試合会場'!E9</f>
        <v>高崎ＳＳＳ</v>
      </c>
      <c r="O14" s="205" t="str">
        <f>'組合せ試合会場'!D8</f>
        <v>吉沼FCﾌﾟﾘﾏｰﾘｵ</v>
      </c>
      <c r="P14" s="204" t="str">
        <f>'組合せ試合会場'!E8</f>
        <v>FC大穂パルセンテ</v>
      </c>
    </row>
    <row r="15" spans="1:16" ht="22.5" customHeight="1">
      <c r="A15" s="211"/>
      <c r="B15" s="73"/>
      <c r="C15" s="73"/>
      <c r="D15" s="97"/>
      <c r="E15" s="60"/>
      <c r="F15" s="72"/>
      <c r="G15" s="73"/>
      <c r="H15" s="73"/>
      <c r="I15" s="73"/>
      <c r="J15" s="103"/>
      <c r="K15" s="72"/>
      <c r="L15" s="60"/>
      <c r="M15" s="72"/>
      <c r="N15" s="73"/>
      <c r="O15" s="73"/>
      <c r="P15" s="73"/>
    </row>
    <row r="16" spans="1:16" ht="27" customHeight="1">
      <c r="A16" s="211"/>
      <c r="B16" s="178"/>
      <c r="C16" s="9"/>
      <c r="D16" s="3"/>
      <c r="E16" s="3"/>
      <c r="F16" s="8"/>
      <c r="G16" s="5"/>
      <c r="H16" s="5"/>
      <c r="I16" s="5"/>
      <c r="J16" s="178"/>
      <c r="K16" s="6"/>
      <c r="L16" s="4"/>
      <c r="M16" s="8"/>
      <c r="N16" s="8"/>
      <c r="O16" s="5"/>
      <c r="P16" s="5"/>
    </row>
  </sheetData>
  <sheetProtection/>
  <mergeCells count="4">
    <mergeCell ref="A5:A14"/>
    <mergeCell ref="J4:P4"/>
    <mergeCell ref="C5:G5"/>
    <mergeCell ref="J5:N5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zoomScale="115" zoomScaleNormal="115" zoomScalePageLayoutView="0" workbookViewId="0" topLeftCell="A1">
      <selection activeCell="N17" sqref="N17"/>
    </sheetView>
  </sheetViews>
  <sheetFormatPr defaultColWidth="9.00390625" defaultRowHeight="13.5"/>
  <cols>
    <col min="1" max="1" width="12.75390625" style="1" customWidth="1"/>
    <col min="2" max="6" width="4.75390625" style="1" customWidth="1"/>
    <col min="7" max="9" width="4.75390625" style="0" customWidth="1"/>
    <col min="10" max="15" width="4.75390625" style="1" customWidth="1"/>
    <col min="16" max="16" width="4.75390625" style="0" customWidth="1"/>
    <col min="17" max="18" width="4.75390625" style="1" customWidth="1"/>
  </cols>
  <sheetData>
    <row r="1" ht="25.5" customHeight="1">
      <c r="A1" s="13" t="s">
        <v>58</v>
      </c>
    </row>
    <row r="2" ht="7.5" customHeight="1">
      <c r="A2" s="2"/>
    </row>
    <row r="3" spans="1:18" s="17" customFormat="1" ht="22.5" customHeight="1">
      <c r="A3" s="63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27" customHeight="1" thickBot="1">
      <c r="A4" s="11" t="s">
        <v>22</v>
      </c>
      <c r="B4" s="263" t="str">
        <f>'組合せ試合会場'!C4</f>
        <v>並木ＦＣ</v>
      </c>
      <c r="C4" s="263"/>
      <c r="D4" s="264"/>
      <c r="E4" s="265" t="str">
        <f>'組合せ試合会場'!D4</f>
        <v>FC北条</v>
      </c>
      <c r="F4" s="263"/>
      <c r="G4" s="264"/>
      <c r="H4" s="265" t="str">
        <f>'組合せ試合会場'!E4</f>
        <v>つくばJr.FC</v>
      </c>
      <c r="I4" s="263"/>
      <c r="J4" s="263"/>
      <c r="K4" s="59" t="s">
        <v>2</v>
      </c>
      <c r="L4" s="12" t="s">
        <v>4</v>
      </c>
      <c r="M4" s="12" t="s">
        <v>3</v>
      </c>
      <c r="N4" s="12" t="s">
        <v>5</v>
      </c>
      <c r="O4" s="12" t="s">
        <v>6</v>
      </c>
      <c r="P4" s="12" t="s">
        <v>7</v>
      </c>
      <c r="Q4" s="62" t="s">
        <v>8</v>
      </c>
      <c r="R4" s="59" t="s">
        <v>9</v>
      </c>
    </row>
    <row r="5" spans="1:19" ht="27" customHeight="1" thickTop="1">
      <c r="A5" s="57" t="str">
        <f>B4</f>
        <v>並木ＦＣ</v>
      </c>
      <c r="B5" s="258"/>
      <c r="C5" s="258"/>
      <c r="D5" s="259"/>
      <c r="E5" s="132">
        <f>'大会1日目対戦表（プランA）'!D6</f>
        <v>7</v>
      </c>
      <c r="F5" s="133" t="s">
        <v>15</v>
      </c>
      <c r="G5" s="134">
        <f>'大会1日目対戦表（プランA）'!F6</f>
        <v>1</v>
      </c>
      <c r="H5" s="133">
        <f>'大会1日目対戦表（プランA）'!D8</f>
        <v>5</v>
      </c>
      <c r="I5" s="133" t="s">
        <v>15</v>
      </c>
      <c r="J5" s="133">
        <f>'大会1日目対戦表（プランA）'!F8</f>
        <v>1</v>
      </c>
      <c r="K5" s="140">
        <f>IF(E5&gt;G5,1,0)+IF(H5&gt;J5,1,0)</f>
        <v>2</v>
      </c>
      <c r="L5" s="135">
        <f>IF(E5=G5,1,0)+IF(H5=J5,1,0)</f>
        <v>0</v>
      </c>
      <c r="M5" s="135">
        <f>IF(E5&lt;G5,1,0)+IF(H5&lt;J5,1,0)</f>
        <v>0</v>
      </c>
      <c r="N5" s="135">
        <f>K5*3+L5*1</f>
        <v>6</v>
      </c>
      <c r="O5" s="135">
        <f>E5+H5</f>
        <v>12</v>
      </c>
      <c r="P5" s="135">
        <f>G5+J5</f>
        <v>2</v>
      </c>
      <c r="Q5" s="141">
        <f>O5-P5</f>
        <v>10</v>
      </c>
      <c r="R5" s="140">
        <v>1</v>
      </c>
      <c r="S5" s="60"/>
    </row>
    <row r="6" spans="1:18" ht="27" customHeight="1">
      <c r="A6" s="10" t="str">
        <f>E4</f>
        <v>FC北条</v>
      </c>
      <c r="B6" s="136">
        <f>G5</f>
        <v>1</v>
      </c>
      <c r="C6" s="136" t="s">
        <v>15</v>
      </c>
      <c r="D6" s="137">
        <f>E5</f>
        <v>7</v>
      </c>
      <c r="E6" s="260"/>
      <c r="F6" s="261"/>
      <c r="G6" s="262"/>
      <c r="H6" s="136">
        <f>'大会1日目対戦表（プランA）'!D11</f>
        <v>1</v>
      </c>
      <c r="I6" s="136" t="s">
        <v>15</v>
      </c>
      <c r="J6" s="136">
        <f>'大会1日目対戦表（プランA）'!F11</f>
        <v>1</v>
      </c>
      <c r="K6" s="142">
        <f>IF(B6&gt;D6,1,0)+IF(H6&gt;J6,1,0)</f>
        <v>0</v>
      </c>
      <c r="L6" s="139">
        <f>IF(B6=D6,1,0)+IF(H6=J6,1,0)</f>
        <v>1</v>
      </c>
      <c r="M6" s="139">
        <f>IF(B6&lt;D6,1,0)+IF(H6&lt;J6,1,0)</f>
        <v>1</v>
      </c>
      <c r="N6" s="139">
        <f>K6*3+L6*1</f>
        <v>1</v>
      </c>
      <c r="O6" s="139">
        <f>B6+H6</f>
        <v>2</v>
      </c>
      <c r="P6" s="139">
        <f>D6+J6</f>
        <v>8</v>
      </c>
      <c r="Q6" s="143">
        <f>O6-P6</f>
        <v>-6</v>
      </c>
      <c r="R6" s="142">
        <v>3</v>
      </c>
    </row>
    <row r="7" spans="1:18" ht="27" customHeight="1">
      <c r="A7" s="10" t="str">
        <f>H4</f>
        <v>つくばJr.FC</v>
      </c>
      <c r="B7" s="136">
        <f>J5</f>
        <v>1</v>
      </c>
      <c r="C7" s="136" t="s">
        <v>15</v>
      </c>
      <c r="D7" s="137">
        <f>H5</f>
        <v>5</v>
      </c>
      <c r="E7" s="138">
        <f>J6</f>
        <v>1</v>
      </c>
      <c r="F7" s="136" t="s">
        <v>15</v>
      </c>
      <c r="G7" s="137">
        <f>H6</f>
        <v>1</v>
      </c>
      <c r="H7" s="260"/>
      <c r="I7" s="261"/>
      <c r="J7" s="261"/>
      <c r="K7" s="142">
        <f>IF(B7&gt;D7,1,0)+IF(E7&gt;G7,1,0)</f>
        <v>0</v>
      </c>
      <c r="L7" s="139">
        <f>IF(B7=D7,1,0)+IF(E7=G7,1,0)</f>
        <v>1</v>
      </c>
      <c r="M7" s="139">
        <f>IF(B7&lt;D7,1,0)+IF(E7&lt;G7,1,0)</f>
        <v>1</v>
      </c>
      <c r="N7" s="139">
        <f>K7*3+L7*1</f>
        <v>1</v>
      </c>
      <c r="O7" s="139">
        <f>B7+E7</f>
        <v>2</v>
      </c>
      <c r="P7" s="139">
        <f>D7+G7</f>
        <v>6</v>
      </c>
      <c r="Q7" s="214">
        <f>O7-P7</f>
        <v>-4</v>
      </c>
      <c r="R7" s="142">
        <v>2</v>
      </c>
    </row>
    <row r="8" spans="1:18" s="17" customFormat="1" ht="11.25" customHeight="1">
      <c r="A8" s="16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17" customFormat="1" ht="22.5" customHeight="1">
      <c r="A9" s="63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7" customHeight="1" thickBot="1">
      <c r="A10" s="11" t="s">
        <v>24</v>
      </c>
      <c r="B10" s="263" t="str">
        <f>'組合せ試合会場'!C5</f>
        <v>吾妻ＳＣ</v>
      </c>
      <c r="C10" s="263"/>
      <c r="D10" s="264"/>
      <c r="E10" s="265" t="str">
        <f>'組合せ試合会場'!D5</f>
        <v>桜FC</v>
      </c>
      <c r="F10" s="263"/>
      <c r="G10" s="264"/>
      <c r="H10" s="265" t="str">
        <f>'組合せ試合会場'!E5</f>
        <v>大穂東SC</v>
      </c>
      <c r="I10" s="263"/>
      <c r="J10" s="263"/>
      <c r="K10" s="59" t="s">
        <v>2</v>
      </c>
      <c r="L10" s="12" t="s">
        <v>4</v>
      </c>
      <c r="M10" s="12" t="s">
        <v>3</v>
      </c>
      <c r="N10" s="12" t="s">
        <v>5</v>
      </c>
      <c r="O10" s="12" t="s">
        <v>6</v>
      </c>
      <c r="P10" s="12" t="s">
        <v>7</v>
      </c>
      <c r="Q10" s="62" t="s">
        <v>8</v>
      </c>
      <c r="R10" s="59" t="s">
        <v>9</v>
      </c>
    </row>
    <row r="11" spans="1:19" ht="27" customHeight="1" thickTop="1">
      <c r="A11" s="57" t="str">
        <f>B10</f>
        <v>吾妻ＳＣ</v>
      </c>
      <c r="B11" s="258"/>
      <c r="C11" s="258"/>
      <c r="D11" s="259"/>
      <c r="E11" s="132">
        <f>'大会1日目対戦表（プランA）'!D7</f>
        <v>1</v>
      </c>
      <c r="F11" s="133" t="s">
        <v>15</v>
      </c>
      <c r="G11" s="134">
        <f>'大会1日目対戦表（プランA）'!F7</f>
        <v>0</v>
      </c>
      <c r="H11" s="133">
        <f>'大会1日目対戦表（プランA）'!D9</f>
        <v>5</v>
      </c>
      <c r="I11" s="133" t="s">
        <v>15</v>
      </c>
      <c r="J11" s="133">
        <f>'大会1日目対戦表（プランA）'!F9</f>
        <v>0</v>
      </c>
      <c r="K11" s="140">
        <f>IF(E11&gt;G11,1,0)+IF(H11&gt;J11,1,0)</f>
        <v>2</v>
      </c>
      <c r="L11" s="135">
        <f>IF(E11=G11,1,0)+IF(H11=J11,1,0)</f>
        <v>0</v>
      </c>
      <c r="M11" s="135">
        <f>IF(E11&lt;G11,1,0)+IF(H11&lt;J11,1,0)</f>
        <v>0</v>
      </c>
      <c r="N11" s="135">
        <f>K11*3+L11*1</f>
        <v>6</v>
      </c>
      <c r="O11" s="135">
        <f>E11+H11</f>
        <v>6</v>
      </c>
      <c r="P11" s="135">
        <f>G11+J11</f>
        <v>0</v>
      </c>
      <c r="Q11" s="141">
        <f>O11-P11</f>
        <v>6</v>
      </c>
      <c r="R11" s="140">
        <v>1</v>
      </c>
      <c r="S11" s="60"/>
    </row>
    <row r="12" spans="1:18" ht="27" customHeight="1">
      <c r="A12" s="10" t="str">
        <f>E10</f>
        <v>桜FC</v>
      </c>
      <c r="B12" s="136">
        <f>G11</f>
        <v>0</v>
      </c>
      <c r="C12" s="136" t="s">
        <v>15</v>
      </c>
      <c r="D12" s="137">
        <f>E11</f>
        <v>1</v>
      </c>
      <c r="E12" s="260"/>
      <c r="F12" s="261"/>
      <c r="G12" s="262"/>
      <c r="H12" s="136">
        <f>'大会1日目対戦表（プランA）'!D12</f>
        <v>3</v>
      </c>
      <c r="I12" s="136" t="s">
        <v>15</v>
      </c>
      <c r="J12" s="136">
        <f>'大会1日目対戦表（プランA）'!F12</f>
        <v>0</v>
      </c>
      <c r="K12" s="142">
        <f>IF(B12&gt;D12,1,0)+IF(H12&gt;J12,1,0)</f>
        <v>1</v>
      </c>
      <c r="L12" s="139">
        <f>IF(B12=D12,1,0)+IF(H12=J12,1,0)</f>
        <v>0</v>
      </c>
      <c r="M12" s="139">
        <f>IF(B12&lt;D12,1,0)+IF(H12&lt;J12,1,0)</f>
        <v>1</v>
      </c>
      <c r="N12" s="139">
        <f>K12*3+L12*1</f>
        <v>3</v>
      </c>
      <c r="O12" s="139">
        <f>B12+H12</f>
        <v>3</v>
      </c>
      <c r="P12" s="139">
        <f>D12+J12</f>
        <v>1</v>
      </c>
      <c r="Q12" s="143">
        <f>O12-P12</f>
        <v>2</v>
      </c>
      <c r="R12" s="142">
        <v>2</v>
      </c>
    </row>
    <row r="13" spans="1:18" ht="27" customHeight="1">
      <c r="A13" s="10" t="str">
        <f>H10</f>
        <v>大穂東SC</v>
      </c>
      <c r="B13" s="136">
        <f>J11</f>
        <v>0</v>
      </c>
      <c r="C13" s="136" t="s">
        <v>15</v>
      </c>
      <c r="D13" s="137">
        <f>H11</f>
        <v>5</v>
      </c>
      <c r="E13" s="138">
        <f>J12</f>
        <v>0</v>
      </c>
      <c r="F13" s="136" t="s">
        <v>15</v>
      </c>
      <c r="G13" s="137">
        <f>H12</f>
        <v>3</v>
      </c>
      <c r="H13" s="260"/>
      <c r="I13" s="261"/>
      <c r="J13" s="261"/>
      <c r="K13" s="142">
        <f>IF(B13&gt;D13,1,0)+IF(E13&gt;G13,1,0)</f>
        <v>0</v>
      </c>
      <c r="L13" s="139">
        <f>IF(B13=D13,1,0)+IF(E13=G13,1,0)</f>
        <v>0</v>
      </c>
      <c r="M13" s="139">
        <f>IF(B13&lt;D13,1,0)+IF(E13&lt;G13,1,0)</f>
        <v>2</v>
      </c>
      <c r="N13" s="139">
        <f>K13*3+L13*1</f>
        <v>0</v>
      </c>
      <c r="O13" s="139">
        <f>B13+E13</f>
        <v>0</v>
      </c>
      <c r="P13" s="139">
        <f>D13+G13</f>
        <v>8</v>
      </c>
      <c r="Q13" s="214">
        <f>O13-P13</f>
        <v>-8</v>
      </c>
      <c r="R13" s="142">
        <v>3</v>
      </c>
    </row>
    <row r="14" spans="14:16" ht="11.25" customHeight="1">
      <c r="N14"/>
      <c r="P14" s="1"/>
    </row>
    <row r="15" spans="1:18" s="17" customFormat="1" ht="22.5" customHeight="1">
      <c r="A15" s="63" t="s">
        <v>17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7" customHeight="1" thickBot="1">
      <c r="A16" s="11" t="s">
        <v>52</v>
      </c>
      <c r="B16" s="263" t="str">
        <f>'組合せ試合会場'!C6</f>
        <v>二の宮FC</v>
      </c>
      <c r="C16" s="263"/>
      <c r="D16" s="264"/>
      <c r="E16" s="265" t="str">
        <f>'組合せ試合会場'!D6</f>
        <v>MAENO D2C SSS</v>
      </c>
      <c r="F16" s="263"/>
      <c r="G16" s="264"/>
      <c r="H16" s="265" t="str">
        <f>'組合せ試合会場'!E6</f>
        <v>つくばｽﾎﾟｰﾂｸﾗﾌﾞ</v>
      </c>
      <c r="I16" s="263"/>
      <c r="J16" s="263"/>
      <c r="K16" s="59" t="s">
        <v>2</v>
      </c>
      <c r="L16" s="12" t="s">
        <v>4</v>
      </c>
      <c r="M16" s="12" t="s">
        <v>3</v>
      </c>
      <c r="N16" s="12" t="s">
        <v>5</v>
      </c>
      <c r="O16" s="12" t="s">
        <v>6</v>
      </c>
      <c r="P16" s="12" t="s">
        <v>7</v>
      </c>
      <c r="Q16" s="62" t="s">
        <v>8</v>
      </c>
      <c r="R16" s="59" t="s">
        <v>9</v>
      </c>
    </row>
    <row r="17" spans="1:19" ht="27" customHeight="1" thickTop="1">
      <c r="A17" s="57" t="str">
        <f>B16</f>
        <v>二の宮FC</v>
      </c>
      <c r="B17" s="258"/>
      <c r="C17" s="258"/>
      <c r="D17" s="259"/>
      <c r="E17" s="132">
        <f>'大会1日目対戦表（プランA）'!K6</f>
        <v>0</v>
      </c>
      <c r="F17" s="133" t="s">
        <v>15</v>
      </c>
      <c r="G17" s="134">
        <f>'大会1日目対戦表（プランA）'!M6</f>
        <v>3</v>
      </c>
      <c r="H17" s="133">
        <f>'大会1日目対戦表（プランA）'!K8</f>
        <v>5</v>
      </c>
      <c r="I17" s="133" t="s">
        <v>15</v>
      </c>
      <c r="J17" s="133">
        <f>'大会1日目対戦表（プランA）'!M8</f>
        <v>0</v>
      </c>
      <c r="K17" s="140">
        <f>IF(E17&gt;G17,1,0)+IF(H17&gt;J17,1,0)</f>
        <v>1</v>
      </c>
      <c r="L17" s="135">
        <f>IF(E17=G17,1,0)+IF(H17=J17,1,0)</f>
        <v>0</v>
      </c>
      <c r="M17" s="135">
        <f>IF(E17&lt;G17,1,0)+IF(H17&lt;J17,1,0)</f>
        <v>1</v>
      </c>
      <c r="N17" s="135">
        <f>K17*3+L17*1</f>
        <v>3</v>
      </c>
      <c r="O17" s="135">
        <f>E17+H17</f>
        <v>5</v>
      </c>
      <c r="P17" s="135">
        <f>G17+J17</f>
        <v>3</v>
      </c>
      <c r="Q17" s="141">
        <f>O17-P17</f>
        <v>2</v>
      </c>
      <c r="R17" s="140">
        <v>2</v>
      </c>
      <c r="S17" s="60"/>
    </row>
    <row r="18" spans="1:18" ht="27" customHeight="1">
      <c r="A18" s="10" t="str">
        <f>E16</f>
        <v>MAENO D2C SSS</v>
      </c>
      <c r="B18" s="136">
        <f>G17</f>
        <v>3</v>
      </c>
      <c r="C18" s="136" t="s">
        <v>15</v>
      </c>
      <c r="D18" s="137">
        <f>E17</f>
        <v>0</v>
      </c>
      <c r="E18" s="260"/>
      <c r="F18" s="261"/>
      <c r="G18" s="262"/>
      <c r="H18" s="136">
        <f>'大会1日目対戦表（プランA）'!K11</f>
        <v>4</v>
      </c>
      <c r="I18" s="136" t="s">
        <v>15</v>
      </c>
      <c r="J18" s="136">
        <f>'大会1日目対戦表（プランA）'!M11</f>
        <v>0</v>
      </c>
      <c r="K18" s="142">
        <f>IF(B18&gt;D18,1,0)+IF(H18&gt;J18,1,0)</f>
        <v>2</v>
      </c>
      <c r="L18" s="139">
        <f>IF(B18=D18,1,0)+IF(H18=J18,1,0)</f>
        <v>0</v>
      </c>
      <c r="M18" s="139">
        <f>IF(B18&lt;D18,1,0)+IF(H18&lt;J18,1,0)</f>
        <v>0</v>
      </c>
      <c r="N18" s="139">
        <f>K18*3+L18*1</f>
        <v>6</v>
      </c>
      <c r="O18" s="139">
        <f>B18+H18</f>
        <v>7</v>
      </c>
      <c r="P18" s="139">
        <f>D18+J18</f>
        <v>0</v>
      </c>
      <c r="Q18" s="143">
        <f>O18-P18</f>
        <v>7</v>
      </c>
      <c r="R18" s="142">
        <v>1</v>
      </c>
    </row>
    <row r="19" spans="1:18" ht="27" customHeight="1">
      <c r="A19" s="10" t="str">
        <f>H16</f>
        <v>つくばｽﾎﾟｰﾂｸﾗﾌﾞ</v>
      </c>
      <c r="B19" s="136">
        <f>J17</f>
        <v>0</v>
      </c>
      <c r="C19" s="136" t="s">
        <v>15</v>
      </c>
      <c r="D19" s="137">
        <f>H17</f>
        <v>5</v>
      </c>
      <c r="E19" s="138">
        <f>J18</f>
        <v>0</v>
      </c>
      <c r="F19" s="136" t="s">
        <v>15</v>
      </c>
      <c r="G19" s="137">
        <f>H18</f>
        <v>4</v>
      </c>
      <c r="H19" s="260"/>
      <c r="I19" s="261"/>
      <c r="J19" s="261"/>
      <c r="K19" s="142">
        <f>IF(B19&gt;D19,1,0)+IF(E19&gt;G19,1,0)</f>
        <v>0</v>
      </c>
      <c r="L19" s="139">
        <f>IF(B19=D19,1,0)+IF(E19=G19,1,0)</f>
        <v>0</v>
      </c>
      <c r="M19" s="139">
        <f>IF(B19&lt;D19,1,0)+IF(E19&lt;G19,1,0)</f>
        <v>2</v>
      </c>
      <c r="N19" s="139">
        <f>K19*3+L19*1</f>
        <v>0</v>
      </c>
      <c r="O19" s="139">
        <f>B19+E19</f>
        <v>0</v>
      </c>
      <c r="P19" s="139">
        <f>D19+G19</f>
        <v>9</v>
      </c>
      <c r="Q19" s="214">
        <f>O19-P19</f>
        <v>-9</v>
      </c>
      <c r="R19" s="142">
        <v>3</v>
      </c>
    </row>
    <row r="20" spans="1:18" ht="11.25" customHeight="1">
      <c r="A20" s="1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s="17" customFormat="1" ht="22.5" customHeight="1">
      <c r="A21" s="63" t="s">
        <v>10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7" customHeight="1" thickBot="1">
      <c r="A22" s="11" t="s">
        <v>52</v>
      </c>
      <c r="B22" s="263" t="str">
        <f>'組合せ試合会場'!C7</f>
        <v>竹園東ＦＣ・B</v>
      </c>
      <c r="C22" s="263"/>
      <c r="D22" s="264"/>
      <c r="E22" s="265" t="str">
        <f>'組合せ試合会場'!D7</f>
        <v>茎崎ﾌﾞﾚｲｽﾞFC</v>
      </c>
      <c r="F22" s="263"/>
      <c r="G22" s="264"/>
      <c r="H22" s="265" t="str">
        <f>'組合せ試合会場'!E7</f>
        <v>東光台SC</v>
      </c>
      <c r="I22" s="263"/>
      <c r="J22" s="263"/>
      <c r="K22" s="59" t="s">
        <v>2</v>
      </c>
      <c r="L22" s="12" t="s">
        <v>4</v>
      </c>
      <c r="M22" s="12" t="s">
        <v>3</v>
      </c>
      <c r="N22" s="12" t="s">
        <v>5</v>
      </c>
      <c r="O22" s="12" t="s">
        <v>6</v>
      </c>
      <c r="P22" s="12" t="s">
        <v>7</v>
      </c>
      <c r="Q22" s="62" t="s">
        <v>8</v>
      </c>
      <c r="R22" s="59" t="s">
        <v>9</v>
      </c>
    </row>
    <row r="23" spans="1:19" ht="27" customHeight="1" thickTop="1">
      <c r="A23" s="57" t="str">
        <f>B22</f>
        <v>竹園東ＦＣ・B</v>
      </c>
      <c r="B23" s="258"/>
      <c r="C23" s="258"/>
      <c r="D23" s="259"/>
      <c r="E23" s="132">
        <f>'大会1日目対戦表（プランA）'!K7</f>
        <v>0</v>
      </c>
      <c r="F23" s="133" t="s">
        <v>15</v>
      </c>
      <c r="G23" s="134">
        <f>'大会1日目対戦表（プランA）'!M7</f>
        <v>3</v>
      </c>
      <c r="H23" s="133">
        <f>'大会1日目対戦表（プランA）'!K9</f>
        <v>0</v>
      </c>
      <c r="I23" s="133" t="s">
        <v>15</v>
      </c>
      <c r="J23" s="133">
        <f>'大会1日目対戦表（プランA）'!M9</f>
        <v>8</v>
      </c>
      <c r="K23" s="140">
        <f>IF(E23&gt;G23,1,0)+IF(H23&gt;J23,1,0)</f>
        <v>0</v>
      </c>
      <c r="L23" s="135">
        <f>IF(E23=G23,1,0)+IF(H23=J23,1,0)</f>
        <v>0</v>
      </c>
      <c r="M23" s="135">
        <f>IF(E23&lt;G23,1,0)+IF(H23&lt;J23,1,0)</f>
        <v>2</v>
      </c>
      <c r="N23" s="135">
        <f>K23*3+L23*1</f>
        <v>0</v>
      </c>
      <c r="O23" s="135">
        <f>E23+H23</f>
        <v>0</v>
      </c>
      <c r="P23" s="135">
        <f>G23+J23</f>
        <v>11</v>
      </c>
      <c r="Q23" s="215">
        <f>O23-P23</f>
        <v>-11</v>
      </c>
      <c r="R23" s="140">
        <v>3</v>
      </c>
      <c r="S23" s="60"/>
    </row>
    <row r="24" spans="1:18" ht="27" customHeight="1">
      <c r="A24" s="10" t="str">
        <f>E22</f>
        <v>茎崎ﾌﾞﾚｲｽﾞFC</v>
      </c>
      <c r="B24" s="136">
        <f>G23</f>
        <v>3</v>
      </c>
      <c r="C24" s="136" t="s">
        <v>15</v>
      </c>
      <c r="D24" s="137">
        <f>E23</f>
        <v>0</v>
      </c>
      <c r="E24" s="260"/>
      <c r="F24" s="261"/>
      <c r="G24" s="262"/>
      <c r="H24" s="136">
        <f>'大会1日目対戦表（プランA）'!K12</f>
        <v>0</v>
      </c>
      <c r="I24" s="136" t="s">
        <v>15</v>
      </c>
      <c r="J24" s="136">
        <f>'大会1日目対戦表（プランA）'!M12</f>
        <v>3</v>
      </c>
      <c r="K24" s="142">
        <f>IF(B24&gt;D24,1,0)+IF(H24&gt;J24,1,0)</f>
        <v>1</v>
      </c>
      <c r="L24" s="139">
        <f>IF(B24=D24,1,0)+IF(H24=J24,1,0)</f>
        <v>0</v>
      </c>
      <c r="M24" s="139">
        <f>IF(B24&lt;D24,1,0)+IF(H24&lt;J24,1,0)</f>
        <v>1</v>
      </c>
      <c r="N24" s="139">
        <f>K24*3+L24*1</f>
        <v>3</v>
      </c>
      <c r="O24" s="139">
        <f>B24+H24</f>
        <v>3</v>
      </c>
      <c r="P24" s="139">
        <f>D24+J24</f>
        <v>3</v>
      </c>
      <c r="Q24" s="143">
        <f>O24-P24</f>
        <v>0</v>
      </c>
      <c r="R24" s="142">
        <v>2</v>
      </c>
    </row>
    <row r="25" spans="1:18" ht="27" customHeight="1">
      <c r="A25" s="10" t="str">
        <f>H22</f>
        <v>東光台SC</v>
      </c>
      <c r="B25" s="136">
        <f>'大会1日目対戦表（プランA）'!M9</f>
        <v>8</v>
      </c>
      <c r="C25" s="136" t="s">
        <v>15</v>
      </c>
      <c r="D25" s="137">
        <f>H23</f>
        <v>0</v>
      </c>
      <c r="E25" s="138">
        <f>J24</f>
        <v>3</v>
      </c>
      <c r="F25" s="136" t="s">
        <v>15</v>
      </c>
      <c r="G25" s="137">
        <f>H24</f>
        <v>0</v>
      </c>
      <c r="H25" s="260"/>
      <c r="I25" s="261"/>
      <c r="J25" s="261"/>
      <c r="K25" s="142">
        <f>IF(B25&gt;D25,1,0)+IF(E25&gt;G25,1,0)</f>
        <v>2</v>
      </c>
      <c r="L25" s="139">
        <f>IF(B25=D25,1,0)+IF(E25=G25,1,0)</f>
        <v>0</v>
      </c>
      <c r="M25" s="139">
        <f>IF(B25&lt;D25,1,0)+IF(E25&lt;G25,1,0)</f>
        <v>0</v>
      </c>
      <c r="N25" s="139">
        <f>K25*3+L25*1</f>
        <v>6</v>
      </c>
      <c r="O25" s="139">
        <f>B25+E25</f>
        <v>11</v>
      </c>
      <c r="P25" s="139">
        <f>D25+G25</f>
        <v>0</v>
      </c>
      <c r="Q25" s="144">
        <f>O25-P25</f>
        <v>11</v>
      </c>
      <c r="R25" s="142">
        <v>1</v>
      </c>
    </row>
    <row r="26" spans="1:18" ht="11.25" customHeight="1">
      <c r="A26" s="1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17" customFormat="1" ht="22.5" customHeight="1">
      <c r="A27" s="63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27" customHeight="1" thickBot="1">
      <c r="A28" s="11" t="s">
        <v>61</v>
      </c>
      <c r="B28" s="263" t="str">
        <f>'組合せ試合会場'!C8</f>
        <v>REGISTAつくば</v>
      </c>
      <c r="C28" s="263"/>
      <c r="D28" s="264"/>
      <c r="E28" s="265" t="str">
        <f>'組合せ試合会場'!D8</f>
        <v>吉沼FCﾌﾟﾘﾏｰﾘｵ</v>
      </c>
      <c r="F28" s="263"/>
      <c r="G28" s="264"/>
      <c r="H28" s="265" t="str">
        <f>'組合せ試合会場'!E8</f>
        <v>FC大穂パルセンテ</v>
      </c>
      <c r="I28" s="263"/>
      <c r="J28" s="263"/>
      <c r="K28" s="59" t="s">
        <v>2</v>
      </c>
      <c r="L28" s="12" t="s">
        <v>4</v>
      </c>
      <c r="M28" s="12" t="s">
        <v>3</v>
      </c>
      <c r="N28" s="12" t="s">
        <v>5</v>
      </c>
      <c r="O28" s="12" t="s">
        <v>6</v>
      </c>
      <c r="P28" s="12" t="s">
        <v>7</v>
      </c>
      <c r="Q28" s="62" t="s">
        <v>8</v>
      </c>
      <c r="R28" s="59" t="s">
        <v>9</v>
      </c>
    </row>
    <row r="29" spans="1:19" ht="27" customHeight="1" thickTop="1">
      <c r="A29" s="57" t="str">
        <f>B28</f>
        <v>REGISTAつくば</v>
      </c>
      <c r="B29" s="258"/>
      <c r="C29" s="258"/>
      <c r="D29" s="259"/>
      <c r="E29" s="132">
        <f>'大会1日目対戦表（プランA）'!D17</f>
        <v>12</v>
      </c>
      <c r="F29" s="133" t="s">
        <v>15</v>
      </c>
      <c r="G29" s="134">
        <f>'大会1日目対戦表（プランA）'!F17</f>
        <v>0</v>
      </c>
      <c r="H29" s="133">
        <f>'大会1日目対戦表（プランA）'!D19</f>
        <v>7</v>
      </c>
      <c r="I29" s="133" t="s">
        <v>15</v>
      </c>
      <c r="J29" s="133">
        <f>'大会1日目対戦表（プランA）'!F19</f>
        <v>0</v>
      </c>
      <c r="K29" s="140">
        <f>IF(E29&gt;G29,1,0)+IF(H29&gt;J29,1,0)</f>
        <v>2</v>
      </c>
      <c r="L29" s="135">
        <f>IF(E29=G29,1,0)+IF(H29=J29,1,0)</f>
        <v>0</v>
      </c>
      <c r="M29" s="135">
        <f>IF(E29&lt;G29,1,0)+IF(H29&lt;J29,1,0)</f>
        <v>0</v>
      </c>
      <c r="N29" s="135">
        <f>K29*3+L29*1</f>
        <v>6</v>
      </c>
      <c r="O29" s="135">
        <f>E29+H29</f>
        <v>19</v>
      </c>
      <c r="P29" s="135">
        <f>G29+J29</f>
        <v>0</v>
      </c>
      <c r="Q29" s="141">
        <f>O29-P29</f>
        <v>19</v>
      </c>
      <c r="R29" s="140">
        <v>1</v>
      </c>
      <c r="S29" s="60"/>
    </row>
    <row r="30" spans="1:18" ht="27" customHeight="1">
      <c r="A30" s="10" t="str">
        <f>E28</f>
        <v>吉沼FCﾌﾟﾘﾏｰﾘｵ</v>
      </c>
      <c r="B30" s="136">
        <f>G29</f>
        <v>0</v>
      </c>
      <c r="C30" s="136" t="s">
        <v>15</v>
      </c>
      <c r="D30" s="137">
        <f>E29</f>
        <v>12</v>
      </c>
      <c r="E30" s="260"/>
      <c r="F30" s="261"/>
      <c r="G30" s="262"/>
      <c r="H30" s="136">
        <f>'大会1日目対戦表（プランA）'!D22</f>
        <v>3</v>
      </c>
      <c r="I30" s="136" t="s">
        <v>15</v>
      </c>
      <c r="J30" s="136">
        <f>'大会1日目対戦表（プランA）'!F22</f>
        <v>0</v>
      </c>
      <c r="K30" s="142">
        <f>IF(B30&gt;D30,1,0)+IF(H30&gt;J30,1,0)</f>
        <v>1</v>
      </c>
      <c r="L30" s="139">
        <f>IF(B30=D30,1,0)+IF(H30=J30,1,0)</f>
        <v>0</v>
      </c>
      <c r="M30" s="139">
        <f>IF(B30&lt;D30,1,0)+IF(H30&lt;J30,1,0)</f>
        <v>1</v>
      </c>
      <c r="N30" s="139">
        <f>K30*3+L30*1</f>
        <v>3</v>
      </c>
      <c r="O30" s="139">
        <f>B30+H30</f>
        <v>3</v>
      </c>
      <c r="P30" s="139">
        <f>D30+J30</f>
        <v>12</v>
      </c>
      <c r="Q30" s="143">
        <f>O30-P30</f>
        <v>-9</v>
      </c>
      <c r="R30" s="142">
        <v>2</v>
      </c>
    </row>
    <row r="31" spans="1:18" ht="27" customHeight="1">
      <c r="A31" s="10" t="str">
        <f>H28</f>
        <v>FC大穂パルセンテ</v>
      </c>
      <c r="B31" s="136">
        <f>J29</f>
        <v>0</v>
      </c>
      <c r="C31" s="136" t="s">
        <v>15</v>
      </c>
      <c r="D31" s="137">
        <f>H29</f>
        <v>7</v>
      </c>
      <c r="E31" s="138">
        <f>J30</f>
        <v>0</v>
      </c>
      <c r="F31" s="136" t="s">
        <v>15</v>
      </c>
      <c r="G31" s="137">
        <f>H30</f>
        <v>3</v>
      </c>
      <c r="H31" s="260"/>
      <c r="I31" s="261"/>
      <c r="J31" s="261"/>
      <c r="K31" s="142">
        <f>IF(B31&gt;D31,1,0)+IF(E31&gt;G31,1,0)</f>
        <v>0</v>
      </c>
      <c r="L31" s="139">
        <f>IF(B31=D31,1,0)+IF(E31=G31,1,0)</f>
        <v>0</v>
      </c>
      <c r="M31" s="139">
        <f>IF(B31&lt;D31,1,0)+IF(E31&lt;G31,1,0)</f>
        <v>2</v>
      </c>
      <c r="N31" s="139">
        <f>K31*3+L31*1</f>
        <v>0</v>
      </c>
      <c r="O31" s="139">
        <f>B31+E31</f>
        <v>0</v>
      </c>
      <c r="P31" s="139">
        <f>D31+G31</f>
        <v>10</v>
      </c>
      <c r="Q31" s="214">
        <f>O31-P31</f>
        <v>-10</v>
      </c>
      <c r="R31" s="142">
        <v>3</v>
      </c>
    </row>
    <row r="32" spans="1:18" ht="11.25" customHeight="1">
      <c r="A32" s="1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s="17" customFormat="1" ht="22.5" customHeight="1">
      <c r="A33" s="63" t="s">
        <v>13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27" customHeight="1" thickBot="1">
      <c r="A34" s="11" t="s">
        <v>53</v>
      </c>
      <c r="B34" s="263" t="str">
        <f>'組合せ試合会場'!C9</f>
        <v>手代木SC</v>
      </c>
      <c r="C34" s="263"/>
      <c r="D34" s="264"/>
      <c r="E34" s="265" t="str">
        <f>'組合せ試合会場'!D9</f>
        <v>竹園東ＦＣ・A</v>
      </c>
      <c r="F34" s="263"/>
      <c r="G34" s="264"/>
      <c r="H34" s="265" t="str">
        <f>'組合せ試合会場'!E9</f>
        <v>高崎ＳＳＳ</v>
      </c>
      <c r="I34" s="263"/>
      <c r="J34" s="263"/>
      <c r="K34" s="59" t="s">
        <v>2</v>
      </c>
      <c r="L34" s="12" t="s">
        <v>4</v>
      </c>
      <c r="M34" s="12" t="s">
        <v>3</v>
      </c>
      <c r="N34" s="12" t="s">
        <v>5</v>
      </c>
      <c r="O34" s="12" t="s">
        <v>6</v>
      </c>
      <c r="P34" s="12" t="s">
        <v>7</v>
      </c>
      <c r="Q34" s="62" t="s">
        <v>8</v>
      </c>
      <c r="R34" s="59" t="s">
        <v>9</v>
      </c>
    </row>
    <row r="35" spans="1:19" ht="27" customHeight="1" thickTop="1">
      <c r="A35" s="57" t="str">
        <f>B34</f>
        <v>手代木SC</v>
      </c>
      <c r="B35" s="258"/>
      <c r="C35" s="258"/>
      <c r="D35" s="259"/>
      <c r="E35" s="132">
        <f>'大会1日目対戦表（プランA）'!D18</f>
        <v>1</v>
      </c>
      <c r="F35" s="133" t="s">
        <v>15</v>
      </c>
      <c r="G35" s="134">
        <f>'大会1日目対戦表（プランA）'!F18</f>
        <v>1</v>
      </c>
      <c r="H35" s="133">
        <f>'大会1日目対戦表（プランA）'!D20</f>
        <v>1</v>
      </c>
      <c r="I35" s="133" t="s">
        <v>15</v>
      </c>
      <c r="J35" s="133">
        <f>'大会1日目対戦表（プランA）'!F20</f>
        <v>4</v>
      </c>
      <c r="K35" s="140">
        <f>IF(E35&gt;G35,1,0)+IF(H35&gt;J35,1,0)</f>
        <v>0</v>
      </c>
      <c r="L35" s="135">
        <f>IF(E35=G35,1,0)+IF(H35=J35,1,0)</f>
        <v>1</v>
      </c>
      <c r="M35" s="135">
        <f>IF(E35&lt;G35,1,0)+IF(H35&lt;J35,1,0)</f>
        <v>1</v>
      </c>
      <c r="N35" s="135">
        <f>K35*3+L35*1</f>
        <v>1</v>
      </c>
      <c r="O35" s="135">
        <f>E35+H35</f>
        <v>2</v>
      </c>
      <c r="P35" s="135">
        <f>G35+J35</f>
        <v>5</v>
      </c>
      <c r="Q35" s="215">
        <f>O35-P35</f>
        <v>-3</v>
      </c>
      <c r="R35" s="140">
        <v>3</v>
      </c>
      <c r="S35" s="60"/>
    </row>
    <row r="36" spans="1:18" ht="27" customHeight="1">
      <c r="A36" s="10" t="str">
        <f>E34</f>
        <v>竹園東ＦＣ・A</v>
      </c>
      <c r="B36" s="136">
        <f>G35</f>
        <v>1</v>
      </c>
      <c r="C36" s="136" t="s">
        <v>15</v>
      </c>
      <c r="D36" s="137">
        <f>E35</f>
        <v>1</v>
      </c>
      <c r="E36" s="260"/>
      <c r="F36" s="261"/>
      <c r="G36" s="262"/>
      <c r="H36" s="136">
        <f>'大会1日目対戦表（プランA）'!D23</f>
        <v>3</v>
      </c>
      <c r="I36" s="136" t="s">
        <v>15</v>
      </c>
      <c r="J36" s="136">
        <f>'大会1日目対戦表（プランA）'!F23</f>
        <v>2</v>
      </c>
      <c r="K36" s="142">
        <f>IF(B36&gt;D36,1,0)+IF(H36&gt;J36,1,0)</f>
        <v>1</v>
      </c>
      <c r="L36" s="139">
        <f>IF(B36=D36,1,0)+IF(H36=J36,1,0)</f>
        <v>1</v>
      </c>
      <c r="M36" s="139">
        <f>IF(B36&lt;D36,1,0)+IF(H36&lt;J36,1,0)</f>
        <v>0</v>
      </c>
      <c r="N36" s="139">
        <f>K36*3+L36*1</f>
        <v>4</v>
      </c>
      <c r="O36" s="139">
        <f>B36+H36</f>
        <v>4</v>
      </c>
      <c r="P36" s="139">
        <f>D36+J36</f>
        <v>3</v>
      </c>
      <c r="Q36" s="143">
        <f>O36-P36</f>
        <v>1</v>
      </c>
      <c r="R36" s="142">
        <v>1</v>
      </c>
    </row>
    <row r="37" spans="1:18" ht="27" customHeight="1">
      <c r="A37" s="10" t="str">
        <f>H34</f>
        <v>高崎ＳＳＳ</v>
      </c>
      <c r="B37" s="136">
        <f>J35</f>
        <v>4</v>
      </c>
      <c r="C37" s="136" t="s">
        <v>15</v>
      </c>
      <c r="D37" s="137">
        <f>H35</f>
        <v>1</v>
      </c>
      <c r="E37" s="138">
        <f>J36</f>
        <v>2</v>
      </c>
      <c r="F37" s="136" t="s">
        <v>15</v>
      </c>
      <c r="G37" s="137">
        <f>H36</f>
        <v>3</v>
      </c>
      <c r="H37" s="260"/>
      <c r="I37" s="261"/>
      <c r="J37" s="261"/>
      <c r="K37" s="142">
        <f>IF(B37&gt;D37,1,0)+IF(E37&gt;G37,1,0)</f>
        <v>1</v>
      </c>
      <c r="L37" s="139">
        <f>IF(B37=D37,1,0)+IF(E37=G37,1,0)</f>
        <v>0</v>
      </c>
      <c r="M37" s="139">
        <f>IF(B37&lt;D37,1,0)+IF(E37&lt;G37,1,0)</f>
        <v>1</v>
      </c>
      <c r="N37" s="139">
        <f>K37*3+L37*1</f>
        <v>3</v>
      </c>
      <c r="O37" s="139">
        <f>B37+E37</f>
        <v>6</v>
      </c>
      <c r="P37" s="139">
        <f>D37+G37</f>
        <v>4</v>
      </c>
      <c r="Q37" s="144">
        <f>O37-P37</f>
        <v>2</v>
      </c>
      <c r="R37" s="142">
        <v>2</v>
      </c>
    </row>
    <row r="38" spans="1:18" ht="11.25" customHeight="1">
      <c r="A38" s="1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6:12" ht="18.75" customHeight="1">
      <c r="F39" s="266" t="s">
        <v>68</v>
      </c>
      <c r="G39" s="266"/>
      <c r="H39" s="266"/>
      <c r="I39" s="266"/>
      <c r="J39" s="266"/>
      <c r="K39" s="266"/>
      <c r="L39" s="266"/>
    </row>
  </sheetData>
  <sheetProtection/>
  <mergeCells count="37">
    <mergeCell ref="H13:J13"/>
    <mergeCell ref="B10:D10"/>
    <mergeCell ref="B4:D4"/>
    <mergeCell ref="E4:G4"/>
    <mergeCell ref="H4:J4"/>
    <mergeCell ref="B5:D5"/>
    <mergeCell ref="B11:D11"/>
    <mergeCell ref="H7:J7"/>
    <mergeCell ref="F39:L39"/>
    <mergeCell ref="B16:D16"/>
    <mergeCell ref="E6:G6"/>
    <mergeCell ref="B22:D22"/>
    <mergeCell ref="E10:G10"/>
    <mergeCell ref="H10:J10"/>
    <mergeCell ref="E12:G12"/>
    <mergeCell ref="E30:G30"/>
    <mergeCell ref="B29:D29"/>
    <mergeCell ref="E24:G24"/>
    <mergeCell ref="B28:D28"/>
    <mergeCell ref="H16:J16"/>
    <mergeCell ref="B23:D23"/>
    <mergeCell ref="B17:D17"/>
    <mergeCell ref="E28:G28"/>
    <mergeCell ref="H19:J19"/>
    <mergeCell ref="H28:J28"/>
    <mergeCell ref="E18:G18"/>
    <mergeCell ref="E16:G16"/>
    <mergeCell ref="B35:D35"/>
    <mergeCell ref="E36:G36"/>
    <mergeCell ref="H37:J37"/>
    <mergeCell ref="B34:D34"/>
    <mergeCell ref="E34:G34"/>
    <mergeCell ref="E22:G22"/>
    <mergeCell ref="H22:J22"/>
    <mergeCell ref="H34:J34"/>
    <mergeCell ref="H31:J31"/>
    <mergeCell ref="H25:J25"/>
  </mergeCells>
  <printOptions/>
  <pageMargins left="0.7086614173228347" right="0.5511811023622047" top="0.4724409448818898" bottom="0.3937007874015748" header="0.5118110236220472" footer="0.3937007874015748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PageLayoutView="0" workbookViewId="0" topLeftCell="D2">
      <selection activeCell="V8" sqref="V8"/>
    </sheetView>
  </sheetViews>
  <sheetFormatPr defaultColWidth="9.00390625" defaultRowHeight="13.5"/>
  <cols>
    <col min="1" max="1" width="3.75390625" style="0" customWidth="1"/>
    <col min="2" max="2" width="10.75390625" style="1" customWidth="1"/>
    <col min="3" max="3" width="13.625" style="1" customWidth="1"/>
    <col min="4" max="4" width="4.125" style="1" customWidth="1"/>
    <col min="5" max="5" width="3.375" style="1" customWidth="1"/>
    <col min="6" max="6" width="4.125" style="0" customWidth="1"/>
    <col min="7" max="10" width="13.625" style="1" customWidth="1"/>
    <col min="11" max="11" width="4.125" style="1" customWidth="1"/>
    <col min="12" max="12" width="3.125" style="0" customWidth="1"/>
    <col min="13" max="13" width="4.125" style="0" customWidth="1"/>
    <col min="14" max="14" width="13.625" style="0" customWidth="1"/>
    <col min="15" max="17" width="13.625" style="1" customWidth="1"/>
    <col min="18" max="18" width="4.125" style="1" customWidth="1"/>
    <col min="19" max="19" width="3.125" style="0" customWidth="1"/>
    <col min="20" max="20" width="4.125" style="0" customWidth="1"/>
    <col min="21" max="21" width="13.625" style="0" customWidth="1"/>
    <col min="22" max="23" width="13.625" style="1" customWidth="1"/>
  </cols>
  <sheetData>
    <row r="1" ht="38.25" customHeight="1">
      <c r="B1" s="176" t="s">
        <v>57</v>
      </c>
    </row>
    <row r="2" ht="23.25" customHeight="1">
      <c r="B2" s="13"/>
    </row>
    <row r="3" spans="1:17" ht="44.25" customHeight="1">
      <c r="A3" s="267" t="s">
        <v>69</v>
      </c>
      <c r="B3" s="13" t="s">
        <v>162</v>
      </c>
      <c r="C3" s="174"/>
      <c r="D3" s="174"/>
      <c r="E3" s="174"/>
      <c r="F3" s="175"/>
      <c r="G3" s="174"/>
      <c r="H3" s="174"/>
      <c r="I3" s="174"/>
      <c r="J3" s="13" t="s">
        <v>163</v>
      </c>
      <c r="K3" s="174"/>
      <c r="L3" s="175"/>
      <c r="M3" s="175"/>
      <c r="N3" s="175"/>
      <c r="O3" s="174"/>
      <c r="P3" s="174"/>
      <c r="Q3" s="13" t="s">
        <v>164</v>
      </c>
    </row>
    <row r="4" spans="1:23" ht="51.75" customHeight="1" thickBot="1">
      <c r="A4" s="267"/>
      <c r="B4" s="173" t="s">
        <v>0</v>
      </c>
      <c r="C4" s="270" t="s">
        <v>1</v>
      </c>
      <c r="D4" s="271"/>
      <c r="E4" s="271"/>
      <c r="F4" s="271"/>
      <c r="G4" s="272"/>
      <c r="H4" s="170" t="s">
        <v>102</v>
      </c>
      <c r="I4" s="171" t="s">
        <v>37</v>
      </c>
      <c r="J4" s="270" t="s">
        <v>1</v>
      </c>
      <c r="K4" s="271"/>
      <c r="L4" s="271"/>
      <c r="M4" s="271"/>
      <c r="N4" s="271"/>
      <c r="O4" s="170" t="s">
        <v>102</v>
      </c>
      <c r="P4" s="172" t="s">
        <v>37</v>
      </c>
      <c r="Q4" s="270" t="s">
        <v>1</v>
      </c>
      <c r="R4" s="271"/>
      <c r="S4" s="271"/>
      <c r="T4" s="271"/>
      <c r="U4" s="271"/>
      <c r="V4" s="170" t="s">
        <v>102</v>
      </c>
      <c r="W4" s="172" t="s">
        <v>37</v>
      </c>
    </row>
    <row r="5" spans="1:23" ht="60" customHeight="1" thickTop="1">
      <c r="A5" s="267"/>
      <c r="B5" s="118" t="s">
        <v>74</v>
      </c>
      <c r="C5" s="78" t="str">
        <f>'組合せ試合会場'!D13</f>
        <v>並木ＦＣ</v>
      </c>
      <c r="D5" s="94"/>
      <c r="E5" s="58" t="s">
        <v>11</v>
      </c>
      <c r="F5" s="92"/>
      <c r="G5" s="302" t="str">
        <f>'組合せ試合会場'!E13</f>
        <v>吾妻ＳＣ</v>
      </c>
      <c r="H5" s="303" t="str">
        <f>'組合せ試合会場'!D14</f>
        <v>東光台SC</v>
      </c>
      <c r="I5" s="304" t="str">
        <f>'組合せ試合会場'!E14</f>
        <v>REGISTAつくば</v>
      </c>
      <c r="J5" s="308" t="str">
        <f>'組合せ試合会場'!D15</f>
        <v>つくばJr.FC</v>
      </c>
      <c r="K5" s="92"/>
      <c r="L5" s="90" t="s">
        <v>11</v>
      </c>
      <c r="M5" s="92"/>
      <c r="N5" s="309" t="str">
        <f>'組合せ試合会場'!E15</f>
        <v>桜FC</v>
      </c>
      <c r="O5" s="310" t="str">
        <f>'組合せ試合会場'!D16</f>
        <v>茎崎ﾌﾞﾚｲｽﾞFC</v>
      </c>
      <c r="P5" s="303" t="str">
        <f>'組合せ試合会場'!E16</f>
        <v>吉沼FCﾌﾟﾘﾏｰﾘｵ</v>
      </c>
      <c r="Q5" s="308" t="str">
        <f>'組合せ試合会場'!D17</f>
        <v>FC北条</v>
      </c>
      <c r="R5" s="92"/>
      <c r="S5" s="90" t="s">
        <v>11</v>
      </c>
      <c r="T5" s="92"/>
      <c r="U5" s="309" t="str">
        <f>'組合せ試合会場'!E17</f>
        <v>大穂東SC</v>
      </c>
      <c r="V5" s="310" t="str">
        <f>'組合せ試合会場'!D18</f>
        <v>竹園東ＦＣ・B</v>
      </c>
      <c r="W5" s="303" t="str">
        <f>'組合せ試合会場'!E18</f>
        <v>FC大穂パルセンテ</v>
      </c>
    </row>
    <row r="6" spans="1:23" ht="60" customHeight="1">
      <c r="A6" s="267"/>
      <c r="B6" s="119" t="s">
        <v>75</v>
      </c>
      <c r="C6" s="301" t="str">
        <f>'組合せ試合会場'!D14</f>
        <v>東光台SC</v>
      </c>
      <c r="D6" s="95"/>
      <c r="E6" s="15" t="s">
        <v>11</v>
      </c>
      <c r="F6" s="93"/>
      <c r="G6" s="305" t="str">
        <f>'組合せ試合会場'!E14</f>
        <v>REGISTAつくば</v>
      </c>
      <c r="H6" s="306" t="str">
        <f>'組合せ試合会場'!D13</f>
        <v>並木ＦＣ</v>
      </c>
      <c r="I6" s="307" t="str">
        <f>'組合せ試合会場'!E13</f>
        <v>吾妻ＳＣ</v>
      </c>
      <c r="J6" s="301" t="str">
        <f>'組合せ試合会場'!D16</f>
        <v>茎崎ﾌﾞﾚｲｽﾞFC</v>
      </c>
      <c r="K6" s="93"/>
      <c r="L6" s="15" t="s">
        <v>11</v>
      </c>
      <c r="M6" s="93"/>
      <c r="N6" s="311" t="str">
        <f>'組合せ試合会場'!E16</f>
        <v>吉沼FCﾌﾟﾘﾏｰﾘｵ</v>
      </c>
      <c r="O6" s="312" t="str">
        <f>'組合せ試合会場'!D15</f>
        <v>つくばJr.FC</v>
      </c>
      <c r="P6" s="306" t="str">
        <f>'組合せ試合会場'!E15</f>
        <v>桜FC</v>
      </c>
      <c r="Q6" s="301" t="str">
        <f>'組合せ試合会場'!D18</f>
        <v>竹園東ＦＣ・B</v>
      </c>
      <c r="R6" s="93"/>
      <c r="S6" s="15" t="s">
        <v>11</v>
      </c>
      <c r="T6" s="93"/>
      <c r="U6" s="311" t="str">
        <f>'組合せ試合会場'!E18</f>
        <v>FC大穂パルセンテ</v>
      </c>
      <c r="V6" s="312" t="str">
        <f>'組合せ試合会場'!D17</f>
        <v>FC北条</v>
      </c>
      <c r="W6" s="306" t="str">
        <f>'組合せ試合会場'!E17</f>
        <v>大穂東SC</v>
      </c>
    </row>
    <row r="7" spans="1:23" ht="60" customHeight="1">
      <c r="A7" s="267"/>
      <c r="B7" s="119" t="s">
        <v>76</v>
      </c>
      <c r="C7" s="301" t="str">
        <f>'組合せ試合会場'!D13</f>
        <v>並木ＦＣ</v>
      </c>
      <c r="D7" s="95"/>
      <c r="E7" s="15" t="s">
        <v>11</v>
      </c>
      <c r="F7" s="93"/>
      <c r="G7" s="305" t="str">
        <f>'組合せ試合会場'!F13</f>
        <v>MAENO D2C SSS</v>
      </c>
      <c r="H7" s="306" t="str">
        <f>'組合せ試合会場'!F14</f>
        <v>竹園東ＦＣ・A</v>
      </c>
      <c r="I7" s="307" t="str">
        <f>'組合せ試合会場'!D14</f>
        <v>東光台SC</v>
      </c>
      <c r="J7" s="301" t="str">
        <f>'組合せ試合会場'!D15</f>
        <v>つくばJr.FC</v>
      </c>
      <c r="K7" s="93"/>
      <c r="L7" s="15" t="s">
        <v>11</v>
      </c>
      <c r="M7" s="93"/>
      <c r="N7" s="311" t="str">
        <f>'組合せ試合会場'!F15</f>
        <v>二の宮FC</v>
      </c>
      <c r="O7" s="312" t="str">
        <f>'組合せ試合会場'!F16</f>
        <v>高崎ＳＳＳ</v>
      </c>
      <c r="P7" s="306" t="str">
        <f>'組合せ試合会場'!D16</f>
        <v>茎崎ﾌﾞﾚｲｽﾞFC</v>
      </c>
      <c r="Q7" s="301" t="str">
        <f>'組合せ試合会場'!D17</f>
        <v>FC北条</v>
      </c>
      <c r="R7" s="93"/>
      <c r="S7" s="15" t="s">
        <v>11</v>
      </c>
      <c r="T7" s="93"/>
      <c r="U7" s="311" t="str">
        <f>'組合せ試合会場'!F17</f>
        <v>つくばｽﾎﾟｰﾂｸﾗﾌﾞ</v>
      </c>
      <c r="V7" s="312" t="str">
        <f>'組合せ試合会場'!F18</f>
        <v>手代木SC</v>
      </c>
      <c r="W7" s="306" t="str">
        <f>'組合せ試合会場'!D18</f>
        <v>竹園東ＦＣ・B</v>
      </c>
    </row>
    <row r="8" spans="1:23" ht="60" customHeight="1">
      <c r="A8" s="267"/>
      <c r="B8" s="119" t="s">
        <v>77</v>
      </c>
      <c r="C8" s="301" t="str">
        <f>'組合せ試合会場'!D14</f>
        <v>東光台SC</v>
      </c>
      <c r="D8" s="95"/>
      <c r="E8" s="15" t="s">
        <v>11</v>
      </c>
      <c r="F8" s="93"/>
      <c r="G8" s="305" t="str">
        <f>'組合せ試合会場'!F14</f>
        <v>竹園東ＦＣ・A</v>
      </c>
      <c r="H8" s="306" t="str">
        <f>'組合せ試合会場'!F13</f>
        <v>MAENO D2C SSS</v>
      </c>
      <c r="I8" s="307" t="str">
        <f>'組合せ試合会場'!D13</f>
        <v>並木ＦＣ</v>
      </c>
      <c r="J8" s="301" t="str">
        <f>'組合せ試合会場'!D16</f>
        <v>茎崎ﾌﾞﾚｲｽﾞFC</v>
      </c>
      <c r="K8" s="93"/>
      <c r="L8" s="15" t="s">
        <v>11</v>
      </c>
      <c r="M8" s="93"/>
      <c r="N8" s="311" t="str">
        <f>'組合せ試合会場'!F16</f>
        <v>高崎ＳＳＳ</v>
      </c>
      <c r="O8" s="312" t="str">
        <f>'組合せ試合会場'!F15</f>
        <v>二の宮FC</v>
      </c>
      <c r="P8" s="306" t="str">
        <f>'組合せ試合会場'!D15</f>
        <v>つくばJr.FC</v>
      </c>
      <c r="Q8" s="301" t="str">
        <f>'組合せ試合会場'!D18</f>
        <v>竹園東ＦＣ・B</v>
      </c>
      <c r="R8" s="93"/>
      <c r="S8" s="15" t="s">
        <v>11</v>
      </c>
      <c r="T8" s="93"/>
      <c r="U8" s="311" t="str">
        <f>'組合せ試合会場'!F18</f>
        <v>手代木SC</v>
      </c>
      <c r="V8" s="312" t="str">
        <f>'組合せ試合会場'!F17</f>
        <v>つくばｽﾎﾟｰﾂｸﾗﾌﾞ</v>
      </c>
      <c r="W8" s="306" t="str">
        <f>'組合せ試合会場'!D17</f>
        <v>FC北条</v>
      </c>
    </row>
    <row r="9" spans="1:23" ht="60" customHeight="1">
      <c r="A9" s="267"/>
      <c r="B9" s="119" t="s">
        <v>78</v>
      </c>
      <c r="C9" s="301" t="str">
        <f>'組合せ試合会場'!E13</f>
        <v>吾妻ＳＣ</v>
      </c>
      <c r="D9" s="95"/>
      <c r="E9" s="15" t="s">
        <v>11</v>
      </c>
      <c r="F9" s="93"/>
      <c r="G9" s="305" t="str">
        <f>'組合せ試合会場'!F13</f>
        <v>MAENO D2C SSS</v>
      </c>
      <c r="H9" s="306" t="str">
        <f>'組合せ試合会場'!E14</f>
        <v>REGISTAつくば</v>
      </c>
      <c r="I9" s="307" t="str">
        <f>'組合せ試合会場'!F14</f>
        <v>竹園東ＦＣ・A</v>
      </c>
      <c r="J9" s="301" t="str">
        <f>'組合せ試合会場'!E15</f>
        <v>桜FC</v>
      </c>
      <c r="K9" s="93"/>
      <c r="L9" s="15" t="s">
        <v>11</v>
      </c>
      <c r="M9" s="93"/>
      <c r="N9" s="311" t="str">
        <f>'組合せ試合会場'!F15</f>
        <v>二の宮FC</v>
      </c>
      <c r="O9" s="312" t="str">
        <f>'組合せ試合会場'!E16</f>
        <v>吉沼FCﾌﾟﾘﾏｰﾘｵ</v>
      </c>
      <c r="P9" s="306" t="str">
        <f>'組合せ試合会場'!F16</f>
        <v>高崎ＳＳＳ</v>
      </c>
      <c r="Q9" s="301" t="str">
        <f>'組合せ試合会場'!E17</f>
        <v>大穂東SC</v>
      </c>
      <c r="R9" s="93"/>
      <c r="S9" s="15" t="s">
        <v>11</v>
      </c>
      <c r="T9" s="93"/>
      <c r="U9" s="311" t="str">
        <f>'組合せ試合会場'!F17</f>
        <v>つくばｽﾎﾟｰﾂｸﾗﾌﾞ</v>
      </c>
      <c r="V9" s="312" t="str">
        <f>'組合せ試合会場'!E18</f>
        <v>FC大穂パルセンテ</v>
      </c>
      <c r="W9" s="306" t="str">
        <f>'組合せ試合会場'!F18</f>
        <v>手代木SC</v>
      </c>
    </row>
    <row r="10" spans="1:23" ht="60" customHeight="1">
      <c r="A10" s="267"/>
      <c r="B10" s="119" t="s">
        <v>79</v>
      </c>
      <c r="C10" s="301" t="str">
        <f>'組合せ試合会場'!E14</f>
        <v>REGISTAつくば</v>
      </c>
      <c r="D10" s="95"/>
      <c r="E10" s="15" t="s">
        <v>11</v>
      </c>
      <c r="F10" s="93"/>
      <c r="G10" s="305" t="str">
        <f>'組合せ試合会場'!F14</f>
        <v>竹園東ＦＣ・A</v>
      </c>
      <c r="H10" s="306" t="str">
        <f>'組合せ試合会場'!E13</f>
        <v>吾妻ＳＣ</v>
      </c>
      <c r="I10" s="307" t="str">
        <f>'組合せ試合会場'!F13</f>
        <v>MAENO D2C SSS</v>
      </c>
      <c r="J10" s="301" t="str">
        <f>'組合せ試合会場'!E16</f>
        <v>吉沼FCﾌﾟﾘﾏｰﾘｵ</v>
      </c>
      <c r="K10" s="93"/>
      <c r="L10" s="15" t="s">
        <v>11</v>
      </c>
      <c r="M10" s="93"/>
      <c r="N10" s="311" t="str">
        <f>'組合せ試合会場'!F16</f>
        <v>高崎ＳＳＳ</v>
      </c>
      <c r="O10" s="312" t="str">
        <f>'組合せ試合会場'!E15</f>
        <v>桜FC</v>
      </c>
      <c r="P10" s="306" t="str">
        <f>'組合せ試合会場'!F15</f>
        <v>二の宮FC</v>
      </c>
      <c r="Q10" s="301" t="str">
        <f>'組合せ試合会場'!E18</f>
        <v>FC大穂パルセンテ</v>
      </c>
      <c r="R10" s="93"/>
      <c r="S10" s="15" t="s">
        <v>11</v>
      </c>
      <c r="T10" s="93"/>
      <c r="U10" s="311" t="str">
        <f>'組合せ試合会場'!F18</f>
        <v>手代木SC</v>
      </c>
      <c r="V10" s="312" t="str">
        <f>'組合せ試合会場'!E17</f>
        <v>大穂東SC</v>
      </c>
      <c r="W10" s="306" t="str">
        <f>'組合せ試合会場'!F17</f>
        <v>つくばｽﾎﾟｰﾂｸﾗﾌﾞ</v>
      </c>
    </row>
    <row r="11" spans="1:23" ht="60" customHeight="1">
      <c r="A11" s="267"/>
      <c r="B11" s="119" t="s">
        <v>80</v>
      </c>
      <c r="C11" s="76" t="s">
        <v>113</v>
      </c>
      <c r="D11" s="95"/>
      <c r="E11" s="15" t="s">
        <v>65</v>
      </c>
      <c r="F11" s="93"/>
      <c r="G11" s="75" t="s">
        <v>112</v>
      </c>
      <c r="H11" s="74" t="str">
        <f>C13</f>
        <v>Ｇ２位</v>
      </c>
      <c r="I11" s="77" t="str">
        <f>G13</f>
        <v>Ｈ２位</v>
      </c>
      <c r="J11" s="301" t="s">
        <v>115</v>
      </c>
      <c r="K11" s="93"/>
      <c r="L11" s="15" t="s">
        <v>11</v>
      </c>
      <c r="M11" s="93"/>
      <c r="N11" s="311" t="s">
        <v>116</v>
      </c>
      <c r="O11" s="312" t="str">
        <f>J15</f>
        <v>Ｉ　１位</v>
      </c>
      <c r="P11" s="306" t="str">
        <f>N15</f>
        <v>Ｊ１位</v>
      </c>
      <c r="Q11" s="301" t="s">
        <v>122</v>
      </c>
      <c r="R11" s="93"/>
      <c r="S11" s="15" t="s">
        <v>11</v>
      </c>
      <c r="T11" s="93"/>
      <c r="U11" s="311" t="s">
        <v>123</v>
      </c>
      <c r="V11" s="312" t="str">
        <f>Q15</f>
        <v>Ｋ１位</v>
      </c>
      <c r="W11" s="306" t="str">
        <f>U15</f>
        <v>Ｌ１位</v>
      </c>
    </row>
    <row r="12" spans="1:23" ht="18.75" customHeight="1">
      <c r="A12" s="267"/>
      <c r="B12" s="273" t="s">
        <v>81</v>
      </c>
      <c r="C12" s="268" t="s">
        <v>83</v>
      </c>
      <c r="D12" s="269"/>
      <c r="E12" s="269"/>
      <c r="F12" s="269"/>
      <c r="G12" s="275"/>
      <c r="H12" s="313" t="str">
        <f>C11</f>
        <v>Ｇ３位</v>
      </c>
      <c r="I12" s="273" t="str">
        <f>G11</f>
        <v>Ｈ３位</v>
      </c>
      <c r="J12" s="315" t="s">
        <v>117</v>
      </c>
      <c r="K12" s="278"/>
      <c r="L12" s="276" t="s">
        <v>11</v>
      </c>
      <c r="M12" s="278"/>
      <c r="N12" s="317" t="s">
        <v>118</v>
      </c>
      <c r="O12" s="313" t="str">
        <f>J11</f>
        <v>Ｉ　３位</v>
      </c>
      <c r="P12" s="320" t="str">
        <f>N11</f>
        <v>Ｊ３位</v>
      </c>
      <c r="Q12" s="315" t="s">
        <v>124</v>
      </c>
      <c r="R12" s="278"/>
      <c r="S12" s="276" t="s">
        <v>11</v>
      </c>
      <c r="T12" s="278"/>
      <c r="U12" s="322" t="s">
        <v>125</v>
      </c>
      <c r="V12" s="313" t="str">
        <f>Q11</f>
        <v>Ｋ３位</v>
      </c>
      <c r="W12" s="320" t="str">
        <f>U11</f>
        <v>Ｌ３位</v>
      </c>
    </row>
    <row r="13" spans="1:23" ht="60" customHeight="1">
      <c r="A13" s="267"/>
      <c r="B13" s="274"/>
      <c r="C13" s="308" t="s">
        <v>110</v>
      </c>
      <c r="D13" s="146"/>
      <c r="E13" s="90" t="s">
        <v>11</v>
      </c>
      <c r="F13" s="147"/>
      <c r="G13" s="302" t="s">
        <v>111</v>
      </c>
      <c r="H13" s="314"/>
      <c r="I13" s="274"/>
      <c r="J13" s="316"/>
      <c r="K13" s="279"/>
      <c r="L13" s="277"/>
      <c r="M13" s="279"/>
      <c r="N13" s="318"/>
      <c r="O13" s="314"/>
      <c r="P13" s="321"/>
      <c r="Q13" s="316"/>
      <c r="R13" s="279"/>
      <c r="S13" s="277"/>
      <c r="T13" s="279"/>
      <c r="U13" s="323"/>
      <c r="V13" s="314"/>
      <c r="W13" s="321"/>
    </row>
    <row r="14" spans="1:23" ht="19.5" customHeight="1">
      <c r="A14" s="267"/>
      <c r="B14" s="273" t="s">
        <v>82</v>
      </c>
      <c r="C14" s="268" t="s">
        <v>83</v>
      </c>
      <c r="D14" s="269"/>
      <c r="E14" s="269"/>
      <c r="F14" s="269"/>
      <c r="G14" s="275"/>
      <c r="H14" s="313" t="s">
        <v>12</v>
      </c>
      <c r="I14" s="273" t="s">
        <v>12</v>
      </c>
      <c r="J14" s="268" t="s">
        <v>119</v>
      </c>
      <c r="K14" s="269"/>
      <c r="L14" s="269"/>
      <c r="M14" s="269"/>
      <c r="N14" s="269"/>
      <c r="O14" s="313" t="str">
        <f>J12</f>
        <v>Ｉ　２位</v>
      </c>
      <c r="P14" s="320" t="str">
        <f>N12</f>
        <v>Ｊ２位</v>
      </c>
      <c r="Q14" s="268" t="s">
        <v>84</v>
      </c>
      <c r="R14" s="269"/>
      <c r="S14" s="269"/>
      <c r="T14" s="269"/>
      <c r="U14" s="269"/>
      <c r="V14" s="313" t="str">
        <f>Q12</f>
        <v>Ｋ２位</v>
      </c>
      <c r="W14" s="320" t="str">
        <f>U12</f>
        <v>Ｌ２位</v>
      </c>
    </row>
    <row r="15" spans="1:23" ht="60" customHeight="1">
      <c r="A15" s="267"/>
      <c r="B15" s="274"/>
      <c r="C15" s="308" t="s">
        <v>108</v>
      </c>
      <c r="D15" s="121"/>
      <c r="E15" s="90" t="s">
        <v>11</v>
      </c>
      <c r="F15" s="122"/>
      <c r="G15" s="302" t="s">
        <v>109</v>
      </c>
      <c r="H15" s="314"/>
      <c r="I15" s="274"/>
      <c r="J15" s="308" t="s">
        <v>114</v>
      </c>
      <c r="K15" s="123"/>
      <c r="L15" s="90" t="s">
        <v>11</v>
      </c>
      <c r="M15" s="124"/>
      <c r="N15" s="319" t="s">
        <v>120</v>
      </c>
      <c r="O15" s="314"/>
      <c r="P15" s="321"/>
      <c r="Q15" s="308" t="s">
        <v>121</v>
      </c>
      <c r="R15" s="123"/>
      <c r="S15" s="90" t="s">
        <v>11</v>
      </c>
      <c r="T15" s="124"/>
      <c r="U15" s="324" t="s">
        <v>126</v>
      </c>
      <c r="V15" s="314"/>
      <c r="W15" s="321"/>
    </row>
    <row r="16" spans="1:23" ht="15" customHeight="1">
      <c r="A16" s="148"/>
      <c r="B16" s="5"/>
      <c r="C16" s="9"/>
      <c r="D16" s="3"/>
      <c r="E16" s="3"/>
      <c r="F16" s="117"/>
      <c r="G16" s="5"/>
      <c r="H16" s="5"/>
      <c r="I16" s="5"/>
      <c r="J16" s="5"/>
      <c r="K16" s="9"/>
      <c r="L16" s="4"/>
      <c r="M16" s="117"/>
      <c r="N16" s="117"/>
      <c r="O16" s="5"/>
      <c r="P16" s="5"/>
      <c r="Q16" s="5"/>
      <c r="R16" s="9"/>
      <c r="S16" s="4"/>
      <c r="T16" s="117"/>
      <c r="U16" s="117"/>
      <c r="V16" s="5"/>
      <c r="W16" s="5"/>
    </row>
    <row r="17" ht="22.5" customHeight="1">
      <c r="H17" s="19"/>
    </row>
  </sheetData>
  <sheetProtection/>
  <mergeCells count="32">
    <mergeCell ref="Q4:U4"/>
    <mergeCell ref="O12:O13"/>
    <mergeCell ref="P12:P13"/>
    <mergeCell ref="Q14:U14"/>
    <mergeCell ref="Q12:Q13"/>
    <mergeCell ref="H12:H13"/>
    <mergeCell ref="R12:R13"/>
    <mergeCell ref="N12:N13"/>
    <mergeCell ref="M12:M13"/>
    <mergeCell ref="U12:U13"/>
    <mergeCell ref="V12:V13"/>
    <mergeCell ref="W12:W13"/>
    <mergeCell ref="C12:G12"/>
    <mergeCell ref="O14:O15"/>
    <mergeCell ref="I12:I13"/>
    <mergeCell ref="J12:J13"/>
    <mergeCell ref="H14:H15"/>
    <mergeCell ref="I14:I15"/>
    <mergeCell ref="V14:V15"/>
    <mergeCell ref="W14:W15"/>
    <mergeCell ref="S12:S13"/>
    <mergeCell ref="T12:T13"/>
    <mergeCell ref="B14:B15"/>
    <mergeCell ref="K12:K13"/>
    <mergeCell ref="L12:L13"/>
    <mergeCell ref="P14:P15"/>
    <mergeCell ref="A3:A15"/>
    <mergeCell ref="J14:N14"/>
    <mergeCell ref="C4:G4"/>
    <mergeCell ref="J4:N4"/>
    <mergeCell ref="B12:B13"/>
    <mergeCell ref="C14:G14"/>
  </mergeCells>
  <printOptions/>
  <pageMargins left="0.31496062992125984" right="0.35433070866141736" top="0.6692913385826772" bottom="0.7086614173228347" header="0.5118110236220472" footer="0.4724409448818898"/>
  <pageSetup fitToHeight="1" fitToWidth="1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9"/>
  <sheetViews>
    <sheetView zoomScale="115" zoomScaleNormal="115" zoomScalePageLayoutView="0" workbookViewId="0" topLeftCell="A1">
      <selection activeCell="A12" sqref="A12"/>
    </sheetView>
  </sheetViews>
  <sheetFormatPr defaultColWidth="9.00390625" defaultRowHeight="13.5"/>
  <cols>
    <col min="1" max="1" width="12.75390625" style="1" customWidth="1"/>
    <col min="2" max="6" width="4.75390625" style="1" customWidth="1"/>
    <col min="7" max="9" width="4.75390625" style="0" customWidth="1"/>
    <col min="10" max="15" width="4.75390625" style="1" customWidth="1"/>
    <col min="16" max="16" width="4.75390625" style="0" customWidth="1"/>
    <col min="17" max="18" width="4.75390625" style="1" customWidth="1"/>
  </cols>
  <sheetData>
    <row r="1" ht="25.5" customHeight="1">
      <c r="A1" s="13" t="s">
        <v>134</v>
      </c>
    </row>
    <row r="2" ht="7.5" customHeight="1">
      <c r="A2" s="2"/>
    </row>
    <row r="3" ht="21" customHeight="1">
      <c r="A3" s="2" t="s">
        <v>135</v>
      </c>
    </row>
    <row r="4" spans="1:18" s="17" customFormat="1" ht="24.75" customHeight="1">
      <c r="A4" s="63" t="s">
        <v>31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.75" customHeight="1" thickBot="1">
      <c r="A5" s="11" t="s">
        <v>127</v>
      </c>
      <c r="B5" s="263" t="str">
        <f>'組合せ試合会場'!D13</f>
        <v>並木ＦＣ</v>
      </c>
      <c r="C5" s="263"/>
      <c r="D5" s="264"/>
      <c r="E5" s="265" t="str">
        <f>'組合せ試合会場'!E13</f>
        <v>吾妻ＳＣ</v>
      </c>
      <c r="F5" s="263"/>
      <c r="G5" s="264"/>
      <c r="H5" s="265" t="str">
        <f>'組合せ試合会場'!F13</f>
        <v>MAENO D2C SSS</v>
      </c>
      <c r="I5" s="263"/>
      <c r="J5" s="263"/>
      <c r="K5" s="59" t="s">
        <v>2</v>
      </c>
      <c r="L5" s="12" t="s">
        <v>4</v>
      </c>
      <c r="M5" s="12" t="s">
        <v>3</v>
      </c>
      <c r="N5" s="12" t="s">
        <v>5</v>
      </c>
      <c r="O5" s="12" t="s">
        <v>6</v>
      </c>
      <c r="P5" s="12" t="s">
        <v>7</v>
      </c>
      <c r="Q5" s="62" t="s">
        <v>8</v>
      </c>
      <c r="R5" s="59" t="s">
        <v>9</v>
      </c>
    </row>
    <row r="6" spans="1:19" ht="24.75" customHeight="1" thickTop="1">
      <c r="A6" s="57" t="str">
        <f>B5</f>
        <v>並木ＦＣ</v>
      </c>
      <c r="B6" s="258"/>
      <c r="C6" s="258"/>
      <c r="D6" s="259"/>
      <c r="E6" s="132"/>
      <c r="F6" s="133" t="s">
        <v>15</v>
      </c>
      <c r="G6" s="134"/>
      <c r="H6" s="133"/>
      <c r="I6" s="133" t="s">
        <v>15</v>
      </c>
      <c r="J6" s="133"/>
      <c r="K6" s="140"/>
      <c r="L6" s="135"/>
      <c r="M6" s="135"/>
      <c r="N6" s="135"/>
      <c r="O6" s="135"/>
      <c r="P6" s="135"/>
      <c r="Q6" s="141"/>
      <c r="R6" s="140"/>
      <c r="S6" s="60"/>
    </row>
    <row r="7" spans="1:18" ht="24.75" customHeight="1">
      <c r="A7" s="10" t="str">
        <f>E5</f>
        <v>吾妻ＳＣ</v>
      </c>
      <c r="B7" s="136"/>
      <c r="C7" s="136" t="s">
        <v>15</v>
      </c>
      <c r="D7" s="137"/>
      <c r="E7" s="260"/>
      <c r="F7" s="261"/>
      <c r="G7" s="262"/>
      <c r="H7" s="136"/>
      <c r="I7" s="136" t="s">
        <v>15</v>
      </c>
      <c r="J7" s="136"/>
      <c r="K7" s="142"/>
      <c r="L7" s="139"/>
      <c r="M7" s="139"/>
      <c r="N7" s="139"/>
      <c r="O7" s="139"/>
      <c r="P7" s="139"/>
      <c r="Q7" s="143"/>
      <c r="R7" s="142"/>
    </row>
    <row r="8" spans="1:18" ht="24.75" customHeight="1">
      <c r="A8" s="10" t="str">
        <f>H5</f>
        <v>MAENO D2C SSS</v>
      </c>
      <c r="B8" s="136"/>
      <c r="C8" s="136" t="s">
        <v>15</v>
      </c>
      <c r="D8" s="137"/>
      <c r="E8" s="138"/>
      <c r="F8" s="136" t="s">
        <v>15</v>
      </c>
      <c r="G8" s="137"/>
      <c r="H8" s="260"/>
      <c r="I8" s="261"/>
      <c r="J8" s="280"/>
      <c r="K8" s="142"/>
      <c r="L8" s="139"/>
      <c r="M8" s="139"/>
      <c r="N8" s="139"/>
      <c r="O8" s="139"/>
      <c r="P8" s="139"/>
      <c r="Q8" s="144"/>
      <c r="R8" s="142"/>
    </row>
    <row r="9" spans="1:18" s="17" customFormat="1" ht="24.75" customHeight="1">
      <c r="A9" s="63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4.75" customHeight="1" thickBot="1">
      <c r="A10" s="11" t="s">
        <v>128</v>
      </c>
      <c r="B10" s="263" t="str">
        <f>'組合せ試合会場'!D14</f>
        <v>東光台SC</v>
      </c>
      <c r="C10" s="263"/>
      <c r="D10" s="264"/>
      <c r="E10" s="265" t="str">
        <f>'組合せ試合会場'!E14</f>
        <v>REGISTAつくば</v>
      </c>
      <c r="F10" s="263"/>
      <c r="G10" s="264"/>
      <c r="H10" s="265" t="str">
        <f>'組合せ試合会場'!F14</f>
        <v>竹園東ＦＣ・A</v>
      </c>
      <c r="I10" s="263"/>
      <c r="J10" s="263"/>
      <c r="K10" s="59" t="s">
        <v>2</v>
      </c>
      <c r="L10" s="12" t="s">
        <v>4</v>
      </c>
      <c r="M10" s="12" t="s">
        <v>3</v>
      </c>
      <c r="N10" s="12" t="s">
        <v>5</v>
      </c>
      <c r="O10" s="12" t="s">
        <v>6</v>
      </c>
      <c r="P10" s="12" t="s">
        <v>7</v>
      </c>
      <c r="Q10" s="62" t="s">
        <v>8</v>
      </c>
      <c r="R10" s="59" t="s">
        <v>9</v>
      </c>
    </row>
    <row r="11" spans="1:19" ht="24.75" customHeight="1" thickTop="1">
      <c r="A11" s="57" t="str">
        <f>B10</f>
        <v>東光台SC</v>
      </c>
      <c r="B11" s="258"/>
      <c r="C11" s="258"/>
      <c r="D11" s="259"/>
      <c r="E11" s="132"/>
      <c r="F11" s="133" t="s">
        <v>15</v>
      </c>
      <c r="G11" s="134"/>
      <c r="H11" s="133"/>
      <c r="I11" s="133" t="s">
        <v>15</v>
      </c>
      <c r="J11" s="133"/>
      <c r="K11" s="140"/>
      <c r="L11" s="135"/>
      <c r="M11" s="135"/>
      <c r="N11" s="135"/>
      <c r="O11" s="135"/>
      <c r="P11" s="135"/>
      <c r="Q11" s="141"/>
      <c r="R11" s="140"/>
      <c r="S11" s="60"/>
    </row>
    <row r="12" spans="1:18" ht="24.75" customHeight="1">
      <c r="A12" s="10" t="str">
        <f>E10</f>
        <v>REGISTAつくば</v>
      </c>
      <c r="B12" s="136"/>
      <c r="C12" s="136" t="s">
        <v>15</v>
      </c>
      <c r="D12" s="137"/>
      <c r="E12" s="260"/>
      <c r="F12" s="261"/>
      <c r="G12" s="262"/>
      <c r="H12" s="136"/>
      <c r="I12" s="136" t="s">
        <v>15</v>
      </c>
      <c r="J12" s="136"/>
      <c r="K12" s="142"/>
      <c r="L12" s="139"/>
      <c r="M12" s="139"/>
      <c r="N12" s="139"/>
      <c r="O12" s="139"/>
      <c r="P12" s="139"/>
      <c r="Q12" s="143"/>
      <c r="R12" s="142"/>
    </row>
    <row r="13" spans="1:18" ht="24.75" customHeight="1">
      <c r="A13" s="10" t="str">
        <f>H10</f>
        <v>竹園東ＦＣ・A</v>
      </c>
      <c r="B13" s="136"/>
      <c r="C13" s="136" t="s">
        <v>15</v>
      </c>
      <c r="D13" s="137"/>
      <c r="E13" s="138"/>
      <c r="F13" s="136" t="s">
        <v>15</v>
      </c>
      <c r="G13" s="137"/>
      <c r="H13" s="260"/>
      <c r="I13" s="261"/>
      <c r="J13" s="261"/>
      <c r="K13" s="142"/>
      <c r="L13" s="139"/>
      <c r="M13" s="139"/>
      <c r="N13" s="139"/>
      <c r="O13" s="139"/>
      <c r="P13" s="139"/>
      <c r="Q13" s="144"/>
      <c r="R13" s="142"/>
    </row>
    <row r="14" spans="14:16" ht="15.75" customHeight="1">
      <c r="N14"/>
      <c r="P14" s="1"/>
    </row>
    <row r="15" ht="21" customHeight="1">
      <c r="A15" s="2" t="s">
        <v>136</v>
      </c>
    </row>
    <row r="16" spans="1:18" s="17" customFormat="1" ht="24.75" customHeight="1">
      <c r="A16" s="63" t="s">
        <v>129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24.75" customHeight="1" thickBot="1">
      <c r="A17" s="11" t="s">
        <v>130</v>
      </c>
      <c r="B17" s="263" t="str">
        <f>'組合せ試合会場'!D15</f>
        <v>つくばJr.FC</v>
      </c>
      <c r="C17" s="263"/>
      <c r="D17" s="264"/>
      <c r="E17" s="265" t="str">
        <f>'組合せ試合会場'!E15</f>
        <v>桜FC</v>
      </c>
      <c r="F17" s="263"/>
      <c r="G17" s="264"/>
      <c r="H17" s="265" t="str">
        <f>'組合せ試合会場'!F15</f>
        <v>二の宮FC</v>
      </c>
      <c r="I17" s="263"/>
      <c r="J17" s="263"/>
      <c r="K17" s="59" t="s">
        <v>2</v>
      </c>
      <c r="L17" s="12" t="s">
        <v>4</v>
      </c>
      <c r="M17" s="12" t="s">
        <v>3</v>
      </c>
      <c r="N17" s="12" t="s">
        <v>5</v>
      </c>
      <c r="O17" s="12" t="s">
        <v>6</v>
      </c>
      <c r="P17" s="12" t="s">
        <v>7</v>
      </c>
      <c r="Q17" s="62" t="s">
        <v>8</v>
      </c>
      <c r="R17" s="59" t="s">
        <v>9</v>
      </c>
    </row>
    <row r="18" spans="1:19" ht="24.75" customHeight="1" thickTop="1">
      <c r="A18" s="57" t="str">
        <f>B17</f>
        <v>つくばJr.FC</v>
      </c>
      <c r="B18" s="258"/>
      <c r="C18" s="258"/>
      <c r="D18" s="259"/>
      <c r="E18" s="132"/>
      <c r="F18" s="133" t="s">
        <v>15</v>
      </c>
      <c r="G18" s="134"/>
      <c r="H18" s="133"/>
      <c r="I18" s="133" t="s">
        <v>15</v>
      </c>
      <c r="J18" s="133"/>
      <c r="K18" s="140"/>
      <c r="L18" s="135"/>
      <c r="M18" s="135"/>
      <c r="N18" s="135"/>
      <c r="O18" s="135"/>
      <c r="P18" s="135"/>
      <c r="Q18" s="141"/>
      <c r="R18" s="140"/>
      <c r="S18" s="60"/>
    </row>
    <row r="19" spans="1:18" ht="24.75" customHeight="1">
      <c r="A19" s="10" t="str">
        <f>E17</f>
        <v>桜FC</v>
      </c>
      <c r="B19" s="136"/>
      <c r="C19" s="136" t="s">
        <v>15</v>
      </c>
      <c r="D19" s="137"/>
      <c r="E19" s="260"/>
      <c r="F19" s="261"/>
      <c r="G19" s="262"/>
      <c r="H19" s="136"/>
      <c r="I19" s="136" t="s">
        <v>15</v>
      </c>
      <c r="J19" s="136"/>
      <c r="K19" s="142"/>
      <c r="L19" s="139"/>
      <c r="M19" s="139"/>
      <c r="N19" s="139"/>
      <c r="O19" s="139"/>
      <c r="P19" s="139"/>
      <c r="Q19" s="143"/>
      <c r="R19" s="142"/>
    </row>
    <row r="20" spans="1:18" ht="24.75" customHeight="1">
      <c r="A20" s="10" t="str">
        <f>H17</f>
        <v>二の宮FC</v>
      </c>
      <c r="B20" s="136"/>
      <c r="C20" s="136" t="s">
        <v>15</v>
      </c>
      <c r="D20" s="137"/>
      <c r="E20" s="138"/>
      <c r="F20" s="136" t="s">
        <v>15</v>
      </c>
      <c r="G20" s="137"/>
      <c r="H20" s="260"/>
      <c r="I20" s="261"/>
      <c r="J20" s="261"/>
      <c r="K20" s="142"/>
      <c r="L20" s="139"/>
      <c r="M20" s="139"/>
      <c r="N20" s="139"/>
      <c r="O20" s="139"/>
      <c r="P20" s="139"/>
      <c r="Q20" s="144"/>
      <c r="R20" s="142"/>
    </row>
    <row r="21" spans="1:18" s="17" customFormat="1" ht="24.75" customHeight="1">
      <c r="A21" s="63" t="s">
        <v>29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4.75" customHeight="1" thickBot="1">
      <c r="A22" s="11" t="s">
        <v>131</v>
      </c>
      <c r="B22" s="263" t="str">
        <f>'組合せ試合会場'!D16</f>
        <v>茎崎ﾌﾞﾚｲｽﾞFC</v>
      </c>
      <c r="C22" s="263"/>
      <c r="D22" s="264"/>
      <c r="E22" s="265" t="str">
        <f>'組合せ試合会場'!E16</f>
        <v>吉沼FCﾌﾟﾘﾏｰﾘｵ</v>
      </c>
      <c r="F22" s="263"/>
      <c r="G22" s="264"/>
      <c r="H22" s="265" t="str">
        <f>'組合せ試合会場'!F16</f>
        <v>高崎ＳＳＳ</v>
      </c>
      <c r="I22" s="263"/>
      <c r="J22" s="263"/>
      <c r="K22" s="59" t="s">
        <v>2</v>
      </c>
      <c r="L22" s="12" t="s">
        <v>4</v>
      </c>
      <c r="M22" s="12" t="s">
        <v>3</v>
      </c>
      <c r="N22" s="12" t="s">
        <v>5</v>
      </c>
      <c r="O22" s="12" t="s">
        <v>6</v>
      </c>
      <c r="P22" s="12" t="s">
        <v>7</v>
      </c>
      <c r="Q22" s="62" t="s">
        <v>8</v>
      </c>
      <c r="R22" s="59" t="s">
        <v>9</v>
      </c>
    </row>
    <row r="23" spans="1:19" ht="24.75" customHeight="1" thickTop="1">
      <c r="A23" s="57" t="str">
        <f>B22</f>
        <v>茎崎ﾌﾞﾚｲｽﾞFC</v>
      </c>
      <c r="B23" s="258"/>
      <c r="C23" s="258"/>
      <c r="D23" s="259"/>
      <c r="E23" s="132"/>
      <c r="F23" s="133" t="s">
        <v>15</v>
      </c>
      <c r="G23" s="134"/>
      <c r="H23" s="133"/>
      <c r="I23" s="133" t="s">
        <v>15</v>
      </c>
      <c r="J23" s="133"/>
      <c r="K23" s="140"/>
      <c r="L23" s="135"/>
      <c r="M23" s="135"/>
      <c r="N23" s="135"/>
      <c r="O23" s="135"/>
      <c r="P23" s="135"/>
      <c r="Q23" s="141"/>
      <c r="R23" s="140"/>
      <c r="S23" s="60"/>
    </row>
    <row r="24" spans="1:18" ht="24.75" customHeight="1">
      <c r="A24" s="10" t="str">
        <f>E22</f>
        <v>吉沼FCﾌﾟﾘﾏｰﾘｵ</v>
      </c>
      <c r="B24" s="136"/>
      <c r="C24" s="136" t="s">
        <v>15</v>
      </c>
      <c r="D24" s="137"/>
      <c r="E24" s="260"/>
      <c r="F24" s="261"/>
      <c r="G24" s="262"/>
      <c r="H24" s="136"/>
      <c r="I24" s="136" t="s">
        <v>15</v>
      </c>
      <c r="J24" s="136"/>
      <c r="K24" s="142"/>
      <c r="L24" s="139"/>
      <c r="M24" s="139"/>
      <c r="N24" s="139"/>
      <c r="O24" s="139"/>
      <c r="P24" s="139"/>
      <c r="Q24" s="143"/>
      <c r="R24" s="142"/>
    </row>
    <row r="25" spans="1:18" ht="24.75" customHeight="1">
      <c r="A25" s="10" t="str">
        <f>H22</f>
        <v>高崎ＳＳＳ</v>
      </c>
      <c r="B25" s="136"/>
      <c r="C25" s="136" t="s">
        <v>15</v>
      </c>
      <c r="D25" s="137"/>
      <c r="E25" s="138"/>
      <c r="F25" s="136" t="s">
        <v>15</v>
      </c>
      <c r="G25" s="137"/>
      <c r="H25" s="260"/>
      <c r="I25" s="261"/>
      <c r="J25" s="261"/>
      <c r="K25" s="142"/>
      <c r="L25" s="139"/>
      <c r="M25" s="139"/>
      <c r="N25" s="139"/>
      <c r="O25" s="139"/>
      <c r="P25" s="139"/>
      <c r="Q25" s="144"/>
      <c r="R25" s="142"/>
    </row>
    <row r="26" spans="1:18" ht="15" customHeight="1">
      <c r="A26" s="1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ht="21" customHeight="1">
      <c r="A27" s="2" t="s">
        <v>137</v>
      </c>
    </row>
    <row r="28" spans="1:18" s="17" customFormat="1" ht="24.75" customHeight="1">
      <c r="A28" s="63" t="s">
        <v>54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24.75" customHeight="1" thickBot="1">
      <c r="A29" s="11" t="s">
        <v>132</v>
      </c>
      <c r="B29" s="263" t="str">
        <f>'組合せ試合会場'!D17</f>
        <v>FC北条</v>
      </c>
      <c r="C29" s="263"/>
      <c r="D29" s="264"/>
      <c r="E29" s="265" t="str">
        <f>'組合せ試合会場'!E17</f>
        <v>大穂東SC</v>
      </c>
      <c r="F29" s="263"/>
      <c r="G29" s="264"/>
      <c r="H29" s="265" t="str">
        <f>'組合せ試合会場'!F17</f>
        <v>つくばｽﾎﾟｰﾂｸﾗﾌﾞ</v>
      </c>
      <c r="I29" s="263"/>
      <c r="J29" s="263"/>
      <c r="K29" s="59" t="s">
        <v>2</v>
      </c>
      <c r="L29" s="12" t="s">
        <v>4</v>
      </c>
      <c r="M29" s="12" t="s">
        <v>3</v>
      </c>
      <c r="N29" s="12" t="s">
        <v>5</v>
      </c>
      <c r="O29" s="12" t="s">
        <v>6</v>
      </c>
      <c r="P29" s="12" t="s">
        <v>7</v>
      </c>
      <c r="Q29" s="62" t="s">
        <v>8</v>
      </c>
      <c r="R29" s="59" t="s">
        <v>9</v>
      </c>
    </row>
    <row r="30" spans="1:19" ht="24.75" customHeight="1" thickTop="1">
      <c r="A30" s="57" t="str">
        <f>B29</f>
        <v>FC北条</v>
      </c>
      <c r="B30" s="258"/>
      <c r="C30" s="258"/>
      <c r="D30" s="259"/>
      <c r="E30" s="132"/>
      <c r="F30" s="133" t="s">
        <v>15</v>
      </c>
      <c r="G30" s="134"/>
      <c r="H30" s="133"/>
      <c r="I30" s="133" t="s">
        <v>15</v>
      </c>
      <c r="J30" s="133"/>
      <c r="K30" s="140"/>
      <c r="L30" s="135"/>
      <c r="M30" s="135"/>
      <c r="N30" s="135"/>
      <c r="O30" s="135"/>
      <c r="P30" s="135"/>
      <c r="Q30" s="141"/>
      <c r="R30" s="140"/>
      <c r="S30" s="60"/>
    </row>
    <row r="31" spans="1:18" ht="24.75" customHeight="1">
      <c r="A31" s="10" t="str">
        <f>E29</f>
        <v>大穂東SC</v>
      </c>
      <c r="B31" s="136"/>
      <c r="C31" s="136" t="s">
        <v>15</v>
      </c>
      <c r="D31" s="137"/>
      <c r="E31" s="260"/>
      <c r="F31" s="261"/>
      <c r="G31" s="262"/>
      <c r="H31" s="136"/>
      <c r="I31" s="136" t="s">
        <v>15</v>
      </c>
      <c r="J31" s="136"/>
      <c r="K31" s="142"/>
      <c r="L31" s="139"/>
      <c r="M31" s="139"/>
      <c r="N31" s="139"/>
      <c r="O31" s="139"/>
      <c r="P31" s="139"/>
      <c r="Q31" s="143"/>
      <c r="R31" s="142"/>
    </row>
    <row r="32" spans="1:18" ht="24.75" customHeight="1">
      <c r="A32" s="10" t="str">
        <f>H29</f>
        <v>つくばｽﾎﾟｰﾂｸﾗﾌﾞ</v>
      </c>
      <c r="B32" s="136"/>
      <c r="C32" s="136" t="s">
        <v>15</v>
      </c>
      <c r="D32" s="137"/>
      <c r="E32" s="138"/>
      <c r="F32" s="136" t="s">
        <v>15</v>
      </c>
      <c r="G32" s="137"/>
      <c r="H32" s="260"/>
      <c r="I32" s="261"/>
      <c r="J32" s="261"/>
      <c r="K32" s="142"/>
      <c r="L32" s="139"/>
      <c r="M32" s="139"/>
      <c r="N32" s="139"/>
      <c r="O32" s="139"/>
      <c r="P32" s="139"/>
      <c r="Q32" s="138"/>
      <c r="R32" s="142"/>
    </row>
    <row r="33" spans="1:18" s="17" customFormat="1" ht="24.75" customHeight="1">
      <c r="A33" s="63" t="s">
        <v>55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24.75" customHeight="1" thickBot="1">
      <c r="A34" s="11" t="s">
        <v>133</v>
      </c>
      <c r="B34" s="263" t="str">
        <f>'組合せ試合会場'!D18</f>
        <v>竹園東ＦＣ・B</v>
      </c>
      <c r="C34" s="263"/>
      <c r="D34" s="264"/>
      <c r="E34" s="265" t="str">
        <f>'組合せ試合会場'!E18</f>
        <v>FC大穂パルセンテ</v>
      </c>
      <c r="F34" s="263"/>
      <c r="G34" s="264"/>
      <c r="H34" s="265" t="str">
        <f>'組合せ試合会場'!F18</f>
        <v>手代木SC</v>
      </c>
      <c r="I34" s="263"/>
      <c r="J34" s="263"/>
      <c r="K34" s="59" t="s">
        <v>2</v>
      </c>
      <c r="L34" s="12" t="s">
        <v>4</v>
      </c>
      <c r="M34" s="12" t="s">
        <v>3</v>
      </c>
      <c r="N34" s="12" t="s">
        <v>5</v>
      </c>
      <c r="O34" s="12" t="s">
        <v>6</v>
      </c>
      <c r="P34" s="12" t="s">
        <v>7</v>
      </c>
      <c r="Q34" s="62" t="s">
        <v>8</v>
      </c>
      <c r="R34" s="59" t="s">
        <v>9</v>
      </c>
    </row>
    <row r="35" spans="1:19" ht="24.75" customHeight="1" thickTop="1">
      <c r="A35" s="57" t="str">
        <f>B34</f>
        <v>竹園東ＦＣ・B</v>
      </c>
      <c r="B35" s="258"/>
      <c r="C35" s="258"/>
      <c r="D35" s="259"/>
      <c r="E35" s="132"/>
      <c r="F35" s="133" t="s">
        <v>15</v>
      </c>
      <c r="G35" s="134"/>
      <c r="H35" s="133"/>
      <c r="I35" s="133" t="s">
        <v>15</v>
      </c>
      <c r="J35" s="133"/>
      <c r="K35" s="140"/>
      <c r="L35" s="135"/>
      <c r="M35" s="145"/>
      <c r="N35" s="135"/>
      <c r="O35" s="135"/>
      <c r="P35" s="135"/>
      <c r="Q35" s="141"/>
      <c r="R35" s="140"/>
      <c r="S35" s="60"/>
    </row>
    <row r="36" spans="1:18" ht="24.75" customHeight="1">
      <c r="A36" s="10" t="str">
        <f>E34</f>
        <v>FC大穂パルセンテ</v>
      </c>
      <c r="B36" s="136"/>
      <c r="C36" s="136" t="s">
        <v>15</v>
      </c>
      <c r="D36" s="137"/>
      <c r="E36" s="260"/>
      <c r="F36" s="261"/>
      <c r="G36" s="262"/>
      <c r="H36" s="136"/>
      <c r="I36" s="136" t="s">
        <v>15</v>
      </c>
      <c r="J36" s="136"/>
      <c r="K36" s="142"/>
      <c r="L36" s="139"/>
      <c r="M36" s="135"/>
      <c r="N36" s="139"/>
      <c r="O36" s="139"/>
      <c r="P36" s="139"/>
      <c r="Q36" s="143"/>
      <c r="R36" s="142"/>
    </row>
    <row r="37" spans="1:18" ht="24.75" customHeight="1">
      <c r="A37" s="10" t="str">
        <f>H34</f>
        <v>手代木SC</v>
      </c>
      <c r="B37" s="136"/>
      <c r="C37" s="136" t="s">
        <v>15</v>
      </c>
      <c r="D37" s="137"/>
      <c r="E37" s="138"/>
      <c r="F37" s="136" t="s">
        <v>15</v>
      </c>
      <c r="G37" s="137"/>
      <c r="H37" s="260"/>
      <c r="I37" s="261"/>
      <c r="J37" s="261"/>
      <c r="K37" s="142"/>
      <c r="L37" s="139"/>
      <c r="M37" s="139"/>
      <c r="N37" s="139"/>
      <c r="O37" s="139"/>
      <c r="P37" s="139"/>
      <c r="Q37" s="138"/>
      <c r="R37" s="142"/>
    </row>
    <row r="38" spans="1:18" ht="11.25" customHeight="1">
      <c r="A38" s="1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6:12" ht="18.75" customHeight="1">
      <c r="F39" s="266" t="s">
        <v>143</v>
      </c>
      <c r="G39" s="266"/>
      <c r="H39" s="266"/>
      <c r="I39" s="266"/>
      <c r="J39" s="266"/>
      <c r="K39" s="266"/>
      <c r="L39" s="266"/>
    </row>
  </sheetData>
  <sheetProtection/>
  <mergeCells count="37">
    <mergeCell ref="H8:J8"/>
    <mergeCell ref="B5:D5"/>
    <mergeCell ref="E5:G5"/>
    <mergeCell ref="H5:J5"/>
    <mergeCell ref="B6:D6"/>
    <mergeCell ref="E7:G7"/>
    <mergeCell ref="B10:D10"/>
    <mergeCell ref="E10:G10"/>
    <mergeCell ref="H10:J10"/>
    <mergeCell ref="B11:D11"/>
    <mergeCell ref="E12:G12"/>
    <mergeCell ref="H13:J13"/>
    <mergeCell ref="B17:D17"/>
    <mergeCell ref="E17:G17"/>
    <mergeCell ref="H17:J17"/>
    <mergeCell ref="B18:D18"/>
    <mergeCell ref="E19:G19"/>
    <mergeCell ref="H20:J20"/>
    <mergeCell ref="B22:D22"/>
    <mergeCell ref="E22:G22"/>
    <mergeCell ref="H22:J22"/>
    <mergeCell ref="B23:D23"/>
    <mergeCell ref="E24:G24"/>
    <mergeCell ref="H25:J25"/>
    <mergeCell ref="B29:D29"/>
    <mergeCell ref="E29:G29"/>
    <mergeCell ref="H29:J29"/>
    <mergeCell ref="B30:D30"/>
    <mergeCell ref="E31:G31"/>
    <mergeCell ref="H32:J32"/>
    <mergeCell ref="F39:L39"/>
    <mergeCell ref="B34:D34"/>
    <mergeCell ref="E34:G34"/>
    <mergeCell ref="H34:J34"/>
    <mergeCell ref="B35:D35"/>
    <mergeCell ref="E36:G36"/>
    <mergeCell ref="H37:J37"/>
  </mergeCells>
  <printOptions/>
  <pageMargins left="0.7086614173228347" right="0.5511811023622047" top="0.4724409448818898" bottom="0.3937007874015748" header="0.5118110236220472" footer="0.3937007874015748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S26" sqref="S26"/>
    </sheetView>
  </sheetViews>
  <sheetFormatPr defaultColWidth="9.00390625" defaultRowHeight="13.5"/>
  <cols>
    <col min="1" max="1" width="2.75390625" style="20" customWidth="1"/>
    <col min="2" max="4" width="3.125" style="20" customWidth="1"/>
    <col min="5" max="5" width="7.625" style="20" customWidth="1"/>
    <col min="6" max="6" width="9.25390625" style="20" customWidth="1"/>
    <col min="7" max="7" width="7.875" style="20" customWidth="1"/>
    <col min="8" max="8" width="9.25390625" style="20" customWidth="1"/>
    <col min="9" max="9" width="2.125" style="20" customWidth="1"/>
    <col min="10" max="11" width="3.125" style="20" customWidth="1"/>
    <col min="12" max="12" width="3.00390625" style="20" customWidth="1"/>
    <col min="13" max="13" width="0.6171875" style="20" customWidth="1"/>
    <col min="14" max="14" width="3.75390625" style="20" customWidth="1"/>
    <col min="15" max="16384" width="9.00390625" style="20" customWidth="1"/>
  </cols>
  <sheetData>
    <row r="1" spans="1:16" ht="18" customHeight="1">
      <c r="A1" s="291" t="s">
        <v>159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</row>
    <row r="2" spans="2:11" ht="15.75" customHeight="1"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2:11" ht="15.75" customHeight="1">
      <c r="B3" s="21"/>
      <c r="C3" s="21"/>
      <c r="D3" s="21"/>
      <c r="E3" s="22" t="s">
        <v>38</v>
      </c>
      <c r="F3" s="21"/>
      <c r="G3" s="21"/>
      <c r="H3" s="23" t="s">
        <v>38</v>
      </c>
      <c r="I3" s="24"/>
      <c r="J3" s="24"/>
      <c r="K3" s="21"/>
    </row>
    <row r="4" spans="2:11" ht="10.5" customHeight="1">
      <c r="B4" s="21"/>
      <c r="C4" s="21"/>
      <c r="D4" s="21"/>
      <c r="E4" s="21"/>
      <c r="F4" s="292" t="s">
        <v>39</v>
      </c>
      <c r="G4" s="292"/>
      <c r="H4" s="21"/>
      <c r="I4" s="21"/>
      <c r="J4" s="21"/>
      <c r="K4" s="21"/>
    </row>
    <row r="5" spans="6:7" ht="9" customHeight="1">
      <c r="F5" s="293" t="s">
        <v>40</v>
      </c>
      <c r="G5" s="294"/>
    </row>
    <row r="6" spans="5:10" ht="16.5" customHeight="1" thickBot="1">
      <c r="E6" s="25"/>
      <c r="F6" s="26"/>
      <c r="G6" s="295" t="s">
        <v>41</v>
      </c>
      <c r="H6" s="296"/>
      <c r="I6" s="25"/>
      <c r="J6" s="25"/>
    </row>
    <row r="7" spans="2:11" ht="16.5" customHeight="1" thickTop="1">
      <c r="B7" s="27"/>
      <c r="C7" s="28"/>
      <c r="D7" s="28"/>
      <c r="E7" s="29"/>
      <c r="F7" s="80" t="s">
        <v>42</v>
      </c>
      <c r="G7" s="81" t="s">
        <v>43</v>
      </c>
      <c r="H7" s="29"/>
      <c r="I7" s="29"/>
      <c r="J7" s="29"/>
      <c r="K7" s="30"/>
    </row>
    <row r="8" spans="2:11" ht="16.5" customHeight="1" thickBot="1">
      <c r="B8" s="31"/>
      <c r="C8" s="32"/>
      <c r="D8" s="32"/>
      <c r="E8" s="32"/>
      <c r="F8" s="33"/>
      <c r="G8" s="32"/>
      <c r="H8" s="32"/>
      <c r="I8" s="32"/>
      <c r="J8" s="32"/>
      <c r="K8" s="33"/>
    </row>
    <row r="9" spans="1:12" ht="16.5" customHeight="1" thickTop="1">
      <c r="A9" s="297" t="s">
        <v>44</v>
      </c>
      <c r="B9" s="27"/>
      <c r="C9" s="28"/>
      <c r="D9" s="30"/>
      <c r="E9" s="32"/>
      <c r="F9" s="33"/>
      <c r="G9" s="32"/>
      <c r="H9" s="32"/>
      <c r="I9" s="27"/>
      <c r="J9" s="28"/>
      <c r="K9" s="30"/>
      <c r="L9" s="281" t="s">
        <v>44</v>
      </c>
    </row>
    <row r="10" spans="1:12" ht="16.5" customHeight="1" thickBot="1">
      <c r="A10" s="298"/>
      <c r="B10" s="31"/>
      <c r="C10" s="32"/>
      <c r="D10" s="33"/>
      <c r="E10" s="32"/>
      <c r="F10" s="33"/>
      <c r="G10" s="32"/>
      <c r="H10" s="32"/>
      <c r="I10" s="31"/>
      <c r="J10" s="32"/>
      <c r="K10" s="33"/>
      <c r="L10" s="281"/>
    </row>
    <row r="11" spans="1:15" ht="16.5" customHeight="1" thickTop="1">
      <c r="A11" s="299"/>
      <c r="B11" s="34"/>
      <c r="C11" s="32"/>
      <c r="D11" s="33"/>
      <c r="E11" s="32"/>
      <c r="F11" s="33"/>
      <c r="G11" s="32"/>
      <c r="H11" s="32"/>
      <c r="I11" s="283" t="s">
        <v>45</v>
      </c>
      <c r="J11" s="284"/>
      <c r="K11" s="34"/>
      <c r="L11" s="282"/>
      <c r="O11" s="35"/>
    </row>
    <row r="12" spans="1:14" ht="16.5" customHeight="1">
      <c r="A12" s="36"/>
      <c r="B12" s="37"/>
      <c r="C12" s="38"/>
      <c r="D12" s="39"/>
      <c r="E12" s="32"/>
      <c r="F12" s="40" t="s">
        <v>46</v>
      </c>
      <c r="G12" s="32"/>
      <c r="H12" s="32"/>
      <c r="I12" s="31"/>
      <c r="J12" s="41" t="s">
        <v>47</v>
      </c>
      <c r="K12" s="42"/>
      <c r="L12" s="43"/>
      <c r="N12" s="285" t="s">
        <v>72</v>
      </c>
    </row>
    <row r="13" spans="1:14" ht="16.5" customHeight="1">
      <c r="A13" s="44"/>
      <c r="B13" s="45"/>
      <c r="C13" s="32"/>
      <c r="D13" s="33"/>
      <c r="E13" s="32"/>
      <c r="F13" s="33"/>
      <c r="G13" s="32"/>
      <c r="H13" s="32"/>
      <c r="I13" s="31"/>
      <c r="J13" s="46"/>
      <c r="K13" s="47"/>
      <c r="L13" s="48"/>
      <c r="N13" s="285"/>
    </row>
    <row r="14" spans="1:12" ht="16.5" customHeight="1" thickBot="1">
      <c r="A14" s="286"/>
      <c r="B14" s="49"/>
      <c r="C14" s="32"/>
      <c r="D14" s="33"/>
      <c r="E14" s="32"/>
      <c r="F14" s="33"/>
      <c r="G14" s="32"/>
      <c r="H14" s="32"/>
      <c r="I14" s="31"/>
      <c r="J14" s="32"/>
      <c r="K14" s="49"/>
      <c r="L14" s="50" t="s">
        <v>48</v>
      </c>
    </row>
    <row r="15" spans="1:12" ht="16.5" customHeight="1" thickTop="1">
      <c r="A15" s="287"/>
      <c r="B15" s="31"/>
      <c r="C15" s="32"/>
      <c r="D15" s="33"/>
      <c r="E15" s="32"/>
      <c r="F15" s="33"/>
      <c r="G15" s="32"/>
      <c r="H15" s="32"/>
      <c r="I15" s="31"/>
      <c r="J15" s="32"/>
      <c r="K15" s="33"/>
      <c r="L15" s="51"/>
    </row>
    <row r="16" spans="1:12" ht="16.5" customHeight="1" thickBot="1">
      <c r="A16" s="287"/>
      <c r="B16" s="52"/>
      <c r="C16" s="53"/>
      <c r="D16" s="54"/>
      <c r="E16" s="32"/>
      <c r="F16" s="33"/>
      <c r="G16" s="32"/>
      <c r="H16" s="32"/>
      <c r="I16" s="52"/>
      <c r="J16" s="53"/>
      <c r="K16" s="54"/>
      <c r="L16" s="51"/>
    </row>
    <row r="17" spans="2:11" ht="16.5" customHeight="1" thickTop="1">
      <c r="B17" s="31"/>
      <c r="C17" s="32"/>
      <c r="D17" s="32"/>
      <c r="E17" s="32"/>
      <c r="F17" s="33"/>
      <c r="G17" s="32"/>
      <c r="H17" s="32"/>
      <c r="I17" s="32"/>
      <c r="J17" s="32"/>
      <c r="K17" s="33"/>
    </row>
    <row r="18" spans="2:11" ht="11.25" customHeight="1" thickBot="1">
      <c r="B18" s="52"/>
      <c r="C18" s="53"/>
      <c r="D18" s="53"/>
      <c r="E18" s="53"/>
      <c r="F18" s="54"/>
      <c r="G18" s="53"/>
      <c r="H18" s="53"/>
      <c r="I18" s="53"/>
      <c r="J18" s="53"/>
      <c r="K18" s="54"/>
    </row>
    <row r="19" spans="5:11" ht="5.25" customHeight="1" thickTop="1">
      <c r="E19" s="82"/>
      <c r="F19" s="83"/>
      <c r="G19" s="83"/>
      <c r="H19" s="82"/>
      <c r="I19" s="82"/>
      <c r="J19" s="82"/>
      <c r="K19" s="84" t="s">
        <v>49</v>
      </c>
    </row>
    <row r="20" spans="1:6" ht="15" customHeight="1">
      <c r="A20" s="55" t="s">
        <v>50</v>
      </c>
      <c r="B20" s="55"/>
      <c r="C20" s="55"/>
      <c r="D20" s="55"/>
      <c r="E20" s="56" t="s">
        <v>25</v>
      </c>
      <c r="F20" s="55"/>
    </row>
    <row r="21" spans="1:6" ht="15" customHeight="1">
      <c r="A21" s="55" t="s">
        <v>51</v>
      </c>
      <c r="B21" s="55"/>
      <c r="C21" s="55"/>
      <c r="D21" s="55"/>
      <c r="E21" s="55" t="s">
        <v>73</v>
      </c>
      <c r="F21" s="55"/>
    </row>
    <row r="22" ht="10.5" customHeight="1"/>
    <row r="23" spans="3:5" s="99" customFormat="1" ht="16.5" customHeight="1">
      <c r="C23" s="100"/>
      <c r="D23" s="100"/>
      <c r="E23" s="100"/>
    </row>
    <row r="24" spans="3:5" s="99" customFormat="1" ht="16.5" customHeight="1">
      <c r="C24" s="100"/>
      <c r="D24" s="100"/>
      <c r="E24" s="100"/>
    </row>
    <row r="25" spans="3:5" s="99" customFormat="1" ht="16.5" customHeight="1">
      <c r="C25" s="100"/>
      <c r="D25" s="100"/>
      <c r="E25" s="100"/>
    </row>
    <row r="26" spans="3:5" s="99" customFormat="1" ht="16.5" customHeight="1">
      <c r="C26" s="100"/>
      <c r="D26" s="100"/>
      <c r="E26" s="100"/>
    </row>
    <row r="27" spans="3:5" s="99" customFormat="1" ht="16.5" customHeight="1">
      <c r="C27" s="100"/>
      <c r="D27" s="100"/>
      <c r="E27" s="100"/>
    </row>
    <row r="28" spans="3:5" s="99" customFormat="1" ht="16.5" customHeight="1">
      <c r="C28" s="100"/>
      <c r="D28" s="100"/>
      <c r="E28" s="100"/>
    </row>
    <row r="29" spans="3:5" s="99" customFormat="1" ht="16.5" customHeight="1">
      <c r="C29" s="100"/>
      <c r="D29" s="100"/>
      <c r="E29" s="100"/>
    </row>
    <row r="30" spans="3:5" s="99" customFormat="1" ht="16.5" customHeight="1">
      <c r="C30" s="100"/>
      <c r="D30" s="100"/>
      <c r="E30" s="100"/>
    </row>
    <row r="31" spans="3:5" s="99" customFormat="1" ht="16.5" customHeight="1">
      <c r="C31" s="100"/>
      <c r="D31" s="100"/>
      <c r="E31" s="100"/>
    </row>
    <row r="32" spans="3:5" s="99" customFormat="1" ht="16.5" customHeight="1">
      <c r="C32" s="100"/>
      <c r="D32" s="100"/>
      <c r="E32" s="100"/>
    </row>
    <row r="33" spans="3:5" s="99" customFormat="1" ht="16.5" customHeight="1">
      <c r="C33" s="100"/>
      <c r="D33" s="100"/>
      <c r="E33" s="100"/>
    </row>
    <row r="34" spans="3:5" s="99" customFormat="1" ht="16.5" customHeight="1">
      <c r="C34" s="100"/>
      <c r="D34" s="100"/>
      <c r="E34" s="100"/>
    </row>
    <row r="35" spans="3:5" s="99" customFormat="1" ht="16.5" customHeight="1">
      <c r="C35" s="100"/>
      <c r="D35" s="100"/>
      <c r="E35" s="100"/>
    </row>
    <row r="36" spans="3:5" s="99" customFormat="1" ht="16.5" customHeight="1">
      <c r="C36" s="100"/>
      <c r="D36" s="100"/>
      <c r="E36" s="100"/>
    </row>
    <row r="37" s="99" customFormat="1" ht="13.5"/>
    <row r="38" s="99" customFormat="1" ht="13.5"/>
    <row r="39" s="99" customFormat="1" ht="13.5"/>
    <row r="40" s="99" customFormat="1" ht="13.5"/>
    <row r="41" s="99" customFormat="1" ht="13.5"/>
    <row r="42" s="99" customFormat="1" ht="13.5"/>
    <row r="43" spans="3:4" s="99" customFormat="1" ht="13.5">
      <c r="C43" s="288"/>
      <c r="D43" s="288"/>
    </row>
    <row r="44" s="99" customFormat="1" ht="13.5"/>
    <row r="45" s="99" customFormat="1" ht="13.5"/>
    <row r="46" s="99" customFormat="1" ht="13.5"/>
    <row r="47" s="99" customFormat="1" ht="13.5"/>
    <row r="48" s="99" customFormat="1" ht="13.5">
      <c r="I48" s="101"/>
    </row>
    <row r="50" spans="7:8" ht="13.5">
      <c r="G50" s="289" t="s">
        <v>70</v>
      </c>
      <c r="H50" s="290"/>
    </row>
  </sheetData>
  <sheetProtection/>
  <mergeCells count="11">
    <mergeCell ref="A1:P1"/>
    <mergeCell ref="F4:G4"/>
    <mergeCell ref="F5:G5"/>
    <mergeCell ref="G6:H6"/>
    <mergeCell ref="A9:A11"/>
    <mergeCell ref="L9:L11"/>
    <mergeCell ref="I11:J11"/>
    <mergeCell ref="N12:N13"/>
    <mergeCell ref="A14:A16"/>
    <mergeCell ref="C43:D43"/>
    <mergeCell ref="G50:H50"/>
  </mergeCells>
  <printOptions/>
  <pageMargins left="0.6299212598425197" right="0.3937007874015748" top="0.3937007874015748" bottom="0.3937007874015748" header="0.5118110236220472" footer="0.5118110236220472"/>
  <pageSetup orientation="portrait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L38" sqref="L38"/>
    </sheetView>
  </sheetViews>
  <sheetFormatPr defaultColWidth="9.00390625" defaultRowHeight="13.5"/>
  <cols>
    <col min="1" max="16384" width="9.00390625" style="190" customWidth="1"/>
  </cols>
  <sheetData>
    <row r="1" ht="23.25" customHeight="1">
      <c r="A1" s="189"/>
    </row>
    <row r="60" ht="6.75" customHeight="1"/>
    <row r="61" spans="5:6" ht="19.5" customHeight="1">
      <c r="E61" s="300" t="s">
        <v>160</v>
      </c>
      <c r="F61" s="300"/>
    </row>
  </sheetData>
  <sheetProtection/>
  <mergeCells count="1">
    <mergeCell ref="E61:F61"/>
  </mergeCells>
  <printOptions/>
  <pageMargins left="0.5905511811023623" right="0.3937007874015748" top="0.5905511811023623" bottom="0.3937007874015748" header="0.5118110236220472" footer="0.5118110236220472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高須　薫</dc:creator>
  <cp:keywords/>
  <dc:description/>
  <cp:lastModifiedBy>PCUser</cp:lastModifiedBy>
  <cp:lastPrinted>2019-10-20T08:09:03Z</cp:lastPrinted>
  <dcterms:created xsi:type="dcterms:W3CDTF">2004-08-11T09:48:03Z</dcterms:created>
  <dcterms:modified xsi:type="dcterms:W3CDTF">2019-10-20T08:09:45Z</dcterms:modified>
  <cp:category/>
  <cp:version/>
  <cp:contentType/>
  <cp:contentStatus/>
</cp:coreProperties>
</file>